
<file path=[Content_Types].xml><?xml version="1.0" encoding="utf-8"?>
<Types xmlns="http://schemas.openxmlformats.org/package/2006/content-types">
  <Override PartName="/xl/charts/chart2.xml" ContentType="application/vnd.openxmlformats-officedocument.drawingml.chart+xml"/>
  <Override PartName="/xl/worksheets/sheet3.xml" ContentType="application/vnd.openxmlformats-officedocument.spreadsheetml.worksheet+xml"/>
  <Override PartName="/xl/charts/chart9.xml" ContentType="application/vnd.openxmlformats-officedocument.drawingml.chart+xml"/>
  <Default Extension="rels" ContentType="application/vnd.openxmlformats-package.relationships+xml"/>
  <Default Extension="xml" ContentType="application/xml"/>
  <Override PartName="/xl/charts/chart7.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xl/worksheets/sheet1.xml" ContentType="application/vnd.openxmlformats-officedocument.spreadsheetml.worksheet+xml"/>
  <Override PartName="/xl/charts/chart14.xml" ContentType="application/vnd.openxmlformats-officedocument.drawingml.chart+xml"/>
  <Override PartName="/xl/charts/chart5.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worksheets/sheet6.xml" ContentType="application/vnd.openxmlformats-officedocument.spreadsheetml.worksheet+xml"/>
  <Override PartName="/docProps/core.xml" ContentType="application/vnd.openxmlformats-package.core-properties+xml"/>
  <Override PartName="/xl/charts/chart10.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worksheets/sheet4.xml" ContentType="application/vnd.openxmlformats-officedocument.spreadsheetml.worksheet+xml"/>
  <Override PartName="/docProps/app.xml" ContentType="application/vnd.openxmlformats-officedocument.extended-properties+xml"/>
  <Override PartName="/xl/charts/chart1.xml" ContentType="application/vnd.openxmlformats-officedocument.drawingml.chart+xml"/>
  <Override PartName="/xl/charts/chart8.xml" ContentType="application/vnd.openxmlformats-officedocument.drawingml.chart+xml"/>
  <Override PartName="/xl/worksheets/sheet2.xml" ContentType="application/vnd.openxmlformats-officedocument.spreadsheetml.worksheet+xml"/>
  <Override PartName="/xl/charts/chart6.xml" ContentType="application/vnd.openxmlformats-officedocument.drawingml.chart+xml"/>
  <Override PartName="/xl/charts/chart15.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drawings/drawing5.xml" ContentType="application/vnd.openxmlformats-officedocument.drawing+xml"/>
  <Override PartName="/xl/charts/chart13.xml" ContentType="application/vnd.openxmlformats-officedocument.drawingml.chart+xml"/>
  <Override PartName="/xl/charts/chart4.xml" ContentType="application/vnd.openxmlformats-officedocument.drawingml.chart+xml"/>
  <Override PartName="/xl/charts/chart11.xml" ContentType="application/vnd.openxmlformats-officedocument.drawingml.chart+xml"/>
  <Override PartName="/xl/workbook.xml" ContentType="application/vnd.openxmlformats-officedocument.spreadsheetml.sheet.main+xml"/>
  <Override PartName="/xl/drawings/drawing3.xml" ContentType="application/vnd.openxmlformats-officedocument.drawing+xml"/>
  <Override PartName="/xl/worksheets/sheet5.xml" ContentType="application/vnd.openxmlformats-officedocument.spreadsheetml.worksheet+xml"/>
  <Override PartName="/xl/drawings/drawing1.xml" ContentType="application/vnd.openxmlformats-officedocument.drawing+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80" yWindow="-20" windowWidth="16520" windowHeight="13840" tabRatio="745" activeTab="6"/>
  </bookViews>
  <sheets>
    <sheet name="Directions" sheetId="1" r:id="rId1"/>
    <sheet name="Per Day" sheetId="2" r:id="rId2"/>
    <sheet name="Behavior" sheetId="3" r:id="rId3"/>
    <sheet name="Location" sheetId="4" r:id="rId4"/>
    <sheet name="Time" sheetId="6" r:id="rId5"/>
    <sheet name="By Students " sheetId="9" r:id="rId6"/>
    <sheet name="perday Generator" sheetId="8" r:id="rId7"/>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O10" i="3"/>
  <c r="R10"/>
  <c r="O11"/>
  <c r="R11"/>
  <c r="O12"/>
  <c r="R12"/>
  <c r="O13"/>
  <c r="R13"/>
  <c r="O14"/>
  <c r="R14"/>
  <c r="O15"/>
  <c r="R15"/>
  <c r="O16"/>
  <c r="R16"/>
  <c r="O17"/>
  <c r="R17"/>
  <c r="O18"/>
  <c r="R18"/>
  <c r="O19"/>
  <c r="R19"/>
  <c r="O20"/>
  <c r="R20"/>
  <c r="O21"/>
  <c r="R21"/>
  <c r="O22"/>
  <c r="R22"/>
  <c r="O23"/>
  <c r="R23"/>
  <c r="O24"/>
  <c r="R24"/>
  <c r="O25"/>
  <c r="R25"/>
  <c r="O26"/>
  <c r="R26"/>
  <c r="O27"/>
  <c r="R27"/>
  <c r="O28"/>
  <c r="R28"/>
  <c r="O29"/>
  <c r="R29"/>
  <c r="O30"/>
  <c r="R30"/>
  <c r="O31"/>
  <c r="R31"/>
  <c r="O32"/>
  <c r="R32"/>
  <c r="O33"/>
  <c r="R33"/>
  <c r="D67"/>
  <c r="D68"/>
  <c r="D69"/>
  <c r="D70"/>
  <c r="D71"/>
  <c r="D72"/>
  <c r="D73"/>
  <c r="D74"/>
  <c r="D75"/>
  <c r="D76"/>
  <c r="D77"/>
  <c r="D78"/>
  <c r="D79"/>
  <c r="D80"/>
  <c r="D81"/>
  <c r="D82"/>
  <c r="D83"/>
  <c r="D84"/>
  <c r="D85"/>
  <c r="D86"/>
  <c r="D87"/>
  <c r="D88"/>
  <c r="D89"/>
  <c r="D66"/>
  <c r="E14" i="9"/>
  <c r="D14"/>
  <c r="C14"/>
  <c r="N13" i="4"/>
  <c r="Q13"/>
  <c r="N14"/>
  <c r="Q14"/>
  <c r="N15"/>
  <c r="Q15"/>
  <c r="N16"/>
  <c r="Q16"/>
  <c r="N17"/>
  <c r="Q17"/>
  <c r="N18"/>
  <c r="Q18"/>
  <c r="N19"/>
  <c r="Q19"/>
  <c r="N20"/>
  <c r="Q20"/>
  <c r="N21"/>
  <c r="Q21"/>
  <c r="N22"/>
  <c r="Q22"/>
  <c r="N23"/>
  <c r="Q23"/>
  <c r="N24"/>
  <c r="Q24"/>
  <c r="N25"/>
  <c r="Q25"/>
  <c r="N26"/>
  <c r="Q26"/>
  <c r="N27"/>
  <c r="Q27"/>
  <c r="N28"/>
  <c r="Q28"/>
  <c r="N29"/>
  <c r="Q29"/>
  <c r="N30"/>
  <c r="Q30"/>
  <c r="C57"/>
  <c r="C58"/>
  <c r="C59"/>
  <c r="C60"/>
  <c r="C61"/>
  <c r="C62"/>
  <c r="C63"/>
  <c r="C64"/>
  <c r="C65"/>
  <c r="C66"/>
  <c r="C67"/>
  <c r="C68"/>
  <c r="C69"/>
  <c r="C70"/>
  <c r="C71"/>
  <c r="C72"/>
  <c r="C73"/>
  <c r="C74"/>
  <c r="B50" i="2"/>
  <c r="B49"/>
  <c r="B48"/>
  <c r="B47"/>
  <c r="B46"/>
  <c r="B45"/>
  <c r="B44"/>
  <c r="B43"/>
  <c r="B42"/>
  <c r="B41"/>
  <c r="B40"/>
  <c r="B39"/>
  <c r="J16"/>
  <c r="D31"/>
  <c r="J10"/>
  <c r="D25"/>
  <c r="J11"/>
  <c r="D26"/>
  <c r="J12"/>
  <c r="D27"/>
  <c r="J13"/>
  <c r="D28"/>
  <c r="J14"/>
  <c r="D29"/>
  <c r="J15"/>
  <c r="D30"/>
  <c r="J17"/>
  <c r="D32"/>
  <c r="J18"/>
  <c r="D33"/>
  <c r="J19"/>
  <c r="D34"/>
  <c r="J20"/>
  <c r="D35"/>
  <c r="J9"/>
  <c r="D24"/>
  <c r="G11"/>
  <c r="C26"/>
  <c r="G12"/>
  <c r="C27"/>
  <c r="G13"/>
  <c r="C28"/>
  <c r="G14"/>
  <c r="C29"/>
  <c r="G15"/>
  <c r="C30"/>
  <c r="G16"/>
  <c r="C31"/>
  <c r="G17"/>
  <c r="C32"/>
  <c r="G18"/>
  <c r="C33"/>
  <c r="G19"/>
  <c r="C34"/>
  <c r="G20"/>
  <c r="C35"/>
  <c r="G9"/>
  <c r="C24"/>
  <c r="G10"/>
  <c r="C25"/>
  <c r="D11"/>
  <c r="B26"/>
  <c r="D12"/>
  <c r="B27"/>
  <c r="D13"/>
  <c r="B28"/>
  <c r="D14"/>
  <c r="B29"/>
  <c r="D15"/>
  <c r="B30"/>
  <c r="D16"/>
  <c r="B31"/>
  <c r="D17"/>
  <c r="B32"/>
  <c r="D18"/>
  <c r="B33"/>
  <c r="D19"/>
  <c r="B34"/>
  <c r="D20"/>
  <c r="B35"/>
  <c r="D10"/>
  <c r="B25"/>
  <c r="D9"/>
  <c r="B24"/>
  <c r="E5" i="8"/>
  <c r="E28"/>
  <c r="E27"/>
  <c r="E26"/>
  <c r="E22"/>
  <c r="E21"/>
  <c r="E20"/>
  <c r="E16"/>
  <c r="E15"/>
  <c r="E14"/>
  <c r="E10"/>
  <c r="E9"/>
  <c r="E8"/>
  <c r="N11" i="6"/>
  <c r="V53"/>
  <c r="N12"/>
  <c r="V54"/>
  <c r="N13"/>
  <c r="V55"/>
  <c r="N14"/>
  <c r="V56"/>
  <c r="N15"/>
  <c r="V57"/>
  <c r="N16"/>
  <c r="V58"/>
  <c r="N17"/>
  <c r="V59"/>
  <c r="N18"/>
  <c r="V60"/>
  <c r="N19"/>
  <c r="V61"/>
  <c r="N20"/>
  <c r="V62"/>
  <c r="N21"/>
  <c r="V63"/>
  <c r="N22"/>
  <c r="V64"/>
  <c r="N23"/>
  <c r="V65"/>
  <c r="N24"/>
  <c r="V66"/>
  <c r="N25"/>
  <c r="V67"/>
  <c r="N26"/>
  <c r="V68"/>
  <c r="N27"/>
  <c r="V69"/>
  <c r="N28"/>
  <c r="V70"/>
  <c r="N29"/>
  <c r="V71"/>
  <c r="N30"/>
  <c r="V72"/>
  <c r="N31"/>
  <c r="V73"/>
  <c r="N32"/>
  <c r="V74"/>
  <c r="N33"/>
  <c r="V75"/>
  <c r="N34"/>
  <c r="V76"/>
  <c r="N35"/>
  <c r="V77"/>
  <c r="N36"/>
  <c r="V78"/>
  <c r="N37"/>
  <c r="V79"/>
  <c r="N38"/>
  <c r="V80"/>
  <c r="N39"/>
  <c r="V81"/>
  <c r="N40"/>
  <c r="V82"/>
  <c r="N41"/>
  <c r="V83"/>
  <c r="N42"/>
  <c r="V84"/>
  <c r="N43"/>
  <c r="V85"/>
  <c r="N44"/>
  <c r="V86"/>
  <c r="N45"/>
  <c r="V87"/>
  <c r="N46"/>
  <c r="V88"/>
  <c r="N47"/>
  <c r="V89"/>
  <c r="N48"/>
  <c r="V90"/>
  <c r="N49"/>
  <c r="V91"/>
  <c r="N10"/>
  <c r="V52"/>
  <c r="Q10"/>
  <c r="Q11"/>
  <c r="Q12"/>
  <c r="Q13"/>
  <c r="Q14"/>
  <c r="Q15"/>
  <c r="Q16"/>
  <c r="Q17"/>
  <c r="Q18"/>
  <c r="Q19"/>
  <c r="Q20"/>
  <c r="Q21"/>
  <c r="Q22"/>
  <c r="Q23"/>
  <c r="Q24"/>
  <c r="Q25"/>
  <c r="Q26"/>
  <c r="Q27"/>
  <c r="Q28"/>
  <c r="Q29"/>
  <c r="Q30"/>
  <c r="Q31"/>
  <c r="Q32"/>
  <c r="Q33"/>
  <c r="Q34"/>
  <c r="Q35"/>
  <c r="Q36"/>
  <c r="Q37"/>
  <c r="Q38"/>
  <c r="Q39"/>
  <c r="Q40"/>
  <c r="Q41"/>
  <c r="Q42"/>
  <c r="Q43"/>
  <c r="Q44"/>
  <c r="Q45"/>
  <c r="Q46"/>
  <c r="Q47"/>
  <c r="Q48"/>
  <c r="Q49"/>
</calcChain>
</file>

<file path=xl/sharedStrings.xml><?xml version="1.0" encoding="utf-8"?>
<sst xmlns="http://schemas.openxmlformats.org/spreadsheetml/2006/main" count="413" uniqueCount="184">
  <si>
    <t>National Grades 6-9  for YEAR Average</t>
    <phoneticPr fontId="3" type="noConversion"/>
  </si>
  <si>
    <t>Your school Name Here</t>
    <phoneticPr fontId="3" type="noConversion"/>
  </si>
  <si>
    <t>National Grades 9-12</t>
    <phoneticPr fontId="3" type="noConversion"/>
  </si>
  <si>
    <t>Your School's name here</t>
    <phoneticPr fontId="3" type="noConversion"/>
  </si>
  <si>
    <t>National Grades K-6 for Year Average</t>
    <phoneticPr fontId="3" type="noConversion"/>
  </si>
  <si>
    <t>Your School Name Here</t>
    <phoneticPr fontId="3" type="noConversion"/>
  </si>
  <si>
    <t>5. Click on the words "ADD your school name…" on the top of the graph to insert your school name.</t>
    <phoneticPr fontId="3" type="noConversion"/>
  </si>
  <si>
    <r>
      <t>First step</t>
    </r>
    <r>
      <rPr>
        <sz val="12"/>
        <rFont val="Times New Roman"/>
      </rPr>
      <t>- Save this Excel Workbooks as your school's name and the month the data is collected; for Example “Wonderful_Elementary_March_2008”. This way you will always have a data set for each month. Save the workbooks within a folder for data for the corresponding school year.</t>
    </r>
    <phoneticPr fontId="3" type="noConversion"/>
  </si>
  <si>
    <t>Based on 2008-2009 SWIS Statistics</t>
    <phoneticPr fontId="3" type="noConversion"/>
  </si>
  <si>
    <t>B) Follow this process until you have generated all five graphics. Select or Click on SAVE after each graphic is generated so that you don’t loose any of your work! Now reduce the Excel Workbook and open a word document. Title the document with your school name, the month/year the data represents, and what type of data it is. For Example “Wonderful Elementary Big 5 Report of Office Disciplinary Referrals for March 2008”. Save the word document in your data folder along with the workbook for that month!</t>
    <phoneticPr fontId="3" type="noConversion"/>
  </si>
  <si>
    <t>mulitply by (.34 + .49) or .83</t>
    <phoneticPr fontId="3" type="noConversion"/>
  </si>
  <si>
    <t>Average for Middle Schools is .85 referrals  per 100 students  with SD of 1.11</t>
    <phoneticPr fontId="3" type="noConversion"/>
  </si>
  <si>
    <t>Middle School Low End of Range</t>
    <phoneticPr fontId="3" type="noConversion"/>
  </si>
  <si>
    <r>
      <t>4. Enter the percentages calculated in the fist table into the corresponding boxes (e.g., green % in the green box, yellow % into the yellow box, red % in the red box…each as a</t>
    </r>
    <r>
      <rPr>
        <b/>
        <sz val="10"/>
        <rFont val="Verdana"/>
      </rPr>
      <t xml:space="preserve"> whole number, not as a fraction and without a "%" sign… 88 for .88)</t>
    </r>
    <phoneticPr fontId="3" type="noConversion"/>
  </si>
  <si>
    <t>Figuring your percentage!</t>
    <phoneticPr fontId="3" type="noConversion"/>
  </si>
  <si>
    <t>Total Student Population in Aqua box below</t>
    <phoneticPr fontId="3" type="noConversion"/>
  </si>
  <si>
    <t>Total Students with  2-5 Office Disciplinary Referrals into box below</t>
    <phoneticPr fontId="3" type="noConversion"/>
  </si>
  <si>
    <t>Total Students with 6+ Office Disciplinary Referrals into box below.</t>
    <phoneticPr fontId="3" type="noConversion"/>
  </si>
  <si>
    <r>
      <t xml:space="preserve">Percentages </t>
    </r>
    <r>
      <rPr>
        <b/>
        <sz val="10"/>
        <rFont val="Verdana"/>
      </rPr>
      <t>&gt;&gt;&gt;&gt;&gt;&gt;&gt;&gt;&gt;&gt;&gt;</t>
    </r>
    <phoneticPr fontId="3" type="noConversion"/>
  </si>
  <si>
    <t>Your School's Data from the  cells above here!</t>
    <phoneticPr fontId="3" type="noConversion"/>
  </si>
  <si>
    <r>
      <t>Use this generator if you are a</t>
    </r>
    <r>
      <rPr>
        <b/>
        <u/>
        <sz val="14"/>
        <color indexed="10"/>
        <rFont val="Verdana"/>
      </rPr>
      <t xml:space="preserve"> 6-9  Building</t>
    </r>
    <r>
      <rPr>
        <b/>
        <sz val="14"/>
        <rFont val="Verdana"/>
      </rPr>
      <t xml:space="preserve"> ONLY!</t>
    </r>
    <phoneticPr fontId="3" type="noConversion"/>
  </si>
  <si>
    <t>Your School's Data from the cells above here!</t>
    <phoneticPr fontId="3" type="noConversion"/>
  </si>
  <si>
    <r>
      <t xml:space="preserve">Use this generator if you are a </t>
    </r>
    <r>
      <rPr>
        <b/>
        <u/>
        <sz val="14"/>
        <color indexed="10"/>
        <rFont val="Verdana"/>
      </rPr>
      <t>High School  Building</t>
    </r>
    <r>
      <rPr>
        <b/>
        <sz val="14"/>
        <rFont val="Verdana"/>
      </rPr>
      <t xml:space="preserve"> ONLY!</t>
    </r>
    <phoneticPr fontId="3" type="noConversion"/>
  </si>
  <si>
    <t>Your School's cells above here!</t>
    <phoneticPr fontId="3" type="noConversion"/>
  </si>
  <si>
    <t>Your School's Data from the blue cells above here!</t>
    <phoneticPr fontId="3" type="noConversion"/>
  </si>
  <si>
    <t>Elementary Low End of Range</t>
    <phoneticPr fontId="3" type="noConversion"/>
  </si>
  <si>
    <t>multiply by (.34 -.49) or -.15</t>
    <phoneticPr fontId="3" type="noConversion"/>
  </si>
  <si>
    <t>Elementary Average</t>
    <phoneticPr fontId="3" type="noConversion"/>
  </si>
  <si>
    <t>multiply by .34</t>
    <phoneticPr fontId="3" type="noConversion"/>
  </si>
  <si>
    <t>Elemenary High End of Range</t>
    <phoneticPr fontId="3" type="noConversion"/>
  </si>
  <si>
    <r>
      <t xml:space="preserve">B) </t>
    </r>
    <r>
      <rPr>
        <b/>
        <sz val="12"/>
        <rFont val="Times New Roman"/>
      </rPr>
      <t xml:space="preserve">Behavior </t>
    </r>
    <r>
      <rPr>
        <sz val="12"/>
        <rFont val="Times New Roman"/>
      </rPr>
      <t>graphic – you will need the total number of ODRs for the month that is the focus of the report, disaggregated by the behavior categories listed.</t>
    </r>
    <phoneticPr fontId="3" type="noConversion"/>
  </si>
  <si>
    <r>
      <t xml:space="preserve">A) </t>
    </r>
    <r>
      <rPr>
        <b/>
        <sz val="12"/>
        <rFont val="Cambria"/>
      </rPr>
      <t>Per Day</t>
    </r>
    <r>
      <rPr>
        <sz val="12"/>
        <rFont val="Cambria"/>
      </rPr>
      <t xml:space="preserve"> graphic- you will need the number of student attendance days for each month and the total number of Office Discipline Referrals (ODRs) or instances where students left academic instruction and went to the office to have the mis-behavior discussed and/or consequence given.</t>
    </r>
    <phoneticPr fontId="3" type="noConversion"/>
  </si>
  <si>
    <t>Entering your total number of students in the yellow box will allow you to generate a PER DAY PER MONTH Average, as well as a range for high and low for a building your size and grade level.</t>
    <phoneticPr fontId="3" type="noConversion"/>
  </si>
  <si>
    <r>
      <t>SCHOOL:</t>
    </r>
    <r>
      <rPr>
        <sz val="10"/>
        <rFont val="Verdana"/>
      </rPr>
      <t xml:space="preserve"> </t>
    </r>
    <phoneticPr fontId="3" type="noConversion"/>
  </si>
  <si>
    <r>
      <t xml:space="preserve">Use this generator if you are a </t>
    </r>
    <r>
      <rPr>
        <b/>
        <u/>
        <sz val="14"/>
        <color indexed="10"/>
        <rFont val="Verdana"/>
      </rPr>
      <t>K-8 or K-12</t>
    </r>
    <r>
      <rPr>
        <b/>
        <sz val="14"/>
        <rFont val="Verdana"/>
      </rPr>
      <t xml:space="preserve"> ONLY!</t>
    </r>
    <phoneticPr fontId="3" type="noConversion"/>
  </si>
  <si>
    <t>National K-8 / K-12</t>
    <phoneticPr fontId="3" type="noConversion"/>
  </si>
  <si>
    <t>multiply by (1.06 - 2.60) or -1.54</t>
    <phoneticPr fontId="3" type="noConversion"/>
  </si>
  <si>
    <t>K-8 or K-12 Average</t>
    <phoneticPr fontId="3" type="noConversion"/>
  </si>
  <si>
    <t>multiply by 1.06</t>
    <phoneticPr fontId="3" type="noConversion"/>
  </si>
  <si>
    <t>K-8 or K-12 High End of Range</t>
    <phoneticPr fontId="3" type="noConversion"/>
  </si>
  <si>
    <t>multiply by (1.06 + 2.60) or 3.66</t>
    <phoneticPr fontId="3" type="noConversion"/>
  </si>
  <si>
    <t>Referrals By Students</t>
    <phoneticPr fontId="3" type="noConversion"/>
  </si>
  <si>
    <t>BASED on 2008-2009 SWIS Statistics</t>
    <phoneticPr fontId="3" type="noConversion"/>
  </si>
  <si>
    <r>
      <t>2. Enter the total number of students for each pyramid category (0-1 referrals for the period, 2-5 referrals for the period or 6+ referrals for the period) in each of the next three orange boxes.</t>
    </r>
    <r>
      <rPr>
        <b/>
        <sz val="10"/>
        <rFont val="Verdana"/>
      </rPr>
      <t xml:space="preserve"> A "period" should be cumulative for the year.</t>
    </r>
    <phoneticPr fontId="3" type="noConversion"/>
  </si>
  <si>
    <t xml:space="preserve">3. Find the table and graph generator that corresponds  best to your school's grade level designation (e.g., k-6, 6-9, or 9-12). Enter your School's name in the Orange Box that says "Your School Name Here!". </t>
    <phoneticPr fontId="3" type="noConversion"/>
  </si>
  <si>
    <t>1. Enter data totals for each month in corresponding location category, [place a "0" if there are none]</t>
    <phoneticPr fontId="3" type="noConversion"/>
  </si>
  <si>
    <t>Month?</t>
    <phoneticPr fontId="3" type="noConversion"/>
  </si>
  <si>
    <t>Problem Locations</t>
    <phoneticPr fontId="3" type="noConversion"/>
  </si>
  <si>
    <t>Problem Times</t>
    <phoneticPr fontId="3" type="noConversion"/>
  </si>
  <si>
    <t xml:space="preserve">4. The third table allows you to compare a single month to the year's running total. Copy and past a month's data into the yellow column, the program will automatically fill the year column. </t>
    <phoneticPr fontId="3" type="noConversion"/>
  </si>
  <si>
    <t xml:space="preserve"> </t>
    <phoneticPr fontId="3" type="noConversion"/>
  </si>
  <si>
    <t>C) Click to the right of the graphic, hit enter, align to the left and you are ready to now place the final 4 graphics in a 2 X 2 array. Follow the directions you used to copy and paste from above for the next 4 graphics.</t>
    <phoneticPr fontId="3" type="noConversion"/>
  </si>
  <si>
    <r>
      <t xml:space="preserve">2. Enter total number of </t>
    </r>
    <r>
      <rPr>
        <b/>
        <sz val="10"/>
        <rFont val="Verdana"/>
      </rPr>
      <t>major referrals only</t>
    </r>
    <r>
      <rPr>
        <sz val="10"/>
        <rFont val="Verdana"/>
      </rPr>
      <t xml:space="preserve"> for that month. Major referrals are any time a student leaves academic instruction for a disciplinary reason regardless of time spent out of the instructional setting. </t>
    </r>
    <phoneticPr fontId="3" type="noConversion"/>
  </si>
  <si>
    <t>TABLE 3</t>
    <phoneticPr fontId="3" type="noConversion"/>
  </si>
  <si>
    <t>TABLE 2</t>
    <phoneticPr fontId="3" type="noConversion"/>
  </si>
  <si>
    <t>TABLE 1A</t>
    <phoneticPr fontId="3" type="noConversion"/>
  </si>
  <si>
    <t>multiply by (.85 - 1.11) or -.26</t>
    <phoneticPr fontId="3" type="noConversion"/>
  </si>
  <si>
    <t>Middle School Average</t>
    <phoneticPr fontId="3" type="noConversion"/>
  </si>
  <si>
    <t>multiply by .85</t>
    <phoneticPr fontId="3" type="noConversion"/>
  </si>
  <si>
    <t>Middle School High End of Range</t>
    <phoneticPr fontId="3" type="noConversion"/>
  </si>
  <si>
    <t>multiply by (.85 + 1.11) or 1.96</t>
    <phoneticPr fontId="3" type="noConversion"/>
  </si>
  <si>
    <t>Average for High Schools is 1.27 referrals  per 100 students  with SD of 2.39</t>
    <phoneticPr fontId="3" type="noConversion"/>
  </si>
  <si>
    <t>High School Low End of Range</t>
    <phoneticPr fontId="3" type="noConversion"/>
  </si>
  <si>
    <t>multiply by (1.27 -2.39) or -1.12</t>
    <phoneticPr fontId="3" type="noConversion"/>
  </si>
  <si>
    <t>High School Average</t>
    <phoneticPr fontId="3" type="noConversion"/>
  </si>
  <si>
    <t>multiply by 1.27</t>
    <phoneticPr fontId="3" type="noConversion"/>
  </si>
  <si>
    <t>High School High End of Range</t>
    <phoneticPr fontId="3" type="noConversion"/>
  </si>
  <si>
    <t>multiply by (1.27 + 2.39) or 3.66</t>
    <phoneticPr fontId="3" type="noConversion"/>
  </si>
  <si>
    <t>Average for K-8 or K-12 is 1.06 referrals  per 100 students  with SD of 2.60</t>
    <phoneticPr fontId="3" type="noConversion"/>
  </si>
  <si>
    <t>K-8 or K-12 Low End of Range</t>
    <phoneticPr fontId="3" type="noConversion"/>
  </si>
  <si>
    <t>TABLE 1B</t>
    <phoneticPr fontId="3" type="noConversion"/>
  </si>
  <si>
    <t>2. This will generate a cumulative yearlong table, which might get large and cumbersome to interpret</t>
    <phoneticPr fontId="3" type="noConversion"/>
  </si>
  <si>
    <t>The raw data that you will use for graphic generation will come from your school’s database for entering disciplinary referrals.  Your goal will be to collect data from your school’s database once per month and enter it into the Big 5 Generator so that you can produce monthly Big 5 Reports for your SW-PBS team as well as staff to analyze and use as the stepping off point for planning schoolwide interventions.</t>
  </si>
  <si>
    <t>Playground</t>
    <phoneticPr fontId="3" type="noConversion"/>
  </si>
  <si>
    <t>Commons</t>
    <phoneticPr fontId="3" type="noConversion"/>
  </si>
  <si>
    <t>2008-2009</t>
    <phoneticPr fontId="3" type="noConversion"/>
  </si>
  <si>
    <t>Directions for Using the BIG 5 Graphics Generator</t>
  </si>
  <si>
    <r>
      <t>Second Step</t>
    </r>
    <r>
      <rPr>
        <sz val="12"/>
        <rFont val="Times New Roman"/>
      </rPr>
      <t>- Collect the data you will need form yourschool/district database:</t>
    </r>
    <phoneticPr fontId="3" type="noConversion"/>
  </si>
  <si>
    <r>
      <t>E)</t>
    </r>
    <r>
      <rPr>
        <b/>
        <sz val="12"/>
        <rFont val="Times New Roman"/>
      </rPr>
      <t xml:space="preserve"> By Student </t>
    </r>
    <r>
      <rPr>
        <sz val="12"/>
        <rFont val="Times New Roman"/>
      </rPr>
      <t>graphic – you will need the total number students who have had 0 or 1 ODRs for the month, the total number of students with 2-5 ODRs for the month, and the total number of students with 6+ ODRs for the month. You may also choose to have a cumulative total for each category and generate a graphic for this as well.</t>
    </r>
  </si>
  <si>
    <t>A) Select the tab for the graphic you need to generate (per day, behavior, location, time, by student). Then follow the steps at the top of each worksheet for entering data.</t>
  </si>
  <si>
    <t>Problem Behaviors</t>
    <phoneticPr fontId="3" type="noConversion"/>
  </si>
  <si>
    <t xml:space="preserve">Enter your total student population on official count day </t>
    <phoneticPr fontId="3" type="noConversion"/>
  </si>
  <si>
    <t>Your student population divided by 100</t>
    <phoneticPr fontId="3" type="noConversion"/>
  </si>
  <si>
    <t>Average for Elementary Schools is .34 referrals  per 100 students  with SD of .49</t>
    <phoneticPr fontId="3" type="noConversion"/>
  </si>
  <si>
    <t>Inappro. Lang</t>
    <phoneticPr fontId="3" type="noConversion"/>
  </si>
  <si>
    <t>1. Enter data for total referrals for each month in corresponding problem behavior category in the first table, [place a "0" if there are none]</t>
    <phoneticPr fontId="3" type="noConversion"/>
  </si>
  <si>
    <t>5. Be sure to enter name for month or number for year in green fields!</t>
    <phoneticPr fontId="3" type="noConversion"/>
  </si>
  <si>
    <t>6. Click on TITLES for each graph and enter School Name, and Month or Year as Appropriate!</t>
    <phoneticPr fontId="3" type="noConversion"/>
  </si>
  <si>
    <t>Other</t>
    <phoneticPr fontId="3" type="noConversion"/>
  </si>
  <si>
    <t>Unknown</t>
    <phoneticPr fontId="3" type="noConversion"/>
  </si>
  <si>
    <t>November</t>
    <phoneticPr fontId="3" type="noConversion"/>
  </si>
  <si>
    <t>December</t>
    <phoneticPr fontId="3" type="noConversion"/>
  </si>
  <si>
    <t>February</t>
    <phoneticPr fontId="3" type="noConversion"/>
  </si>
  <si>
    <t>September</t>
    <phoneticPr fontId="3" type="noConversion"/>
  </si>
  <si>
    <t>Month Here</t>
    <phoneticPr fontId="3" type="noConversion"/>
  </si>
  <si>
    <t>Cumulative Level</t>
    <phoneticPr fontId="3" type="noConversion"/>
  </si>
  <si>
    <t>3. The second table allows you to generate a graphic for just one month. After entering data into the first table, select the column for the month you wish to graph, copy and paste into the red column of the second table.</t>
    <phoneticPr fontId="3" type="noConversion"/>
  </si>
  <si>
    <t>.</t>
    <phoneticPr fontId="3" type="noConversion"/>
  </si>
  <si>
    <t>.</t>
    <phoneticPr fontId="3" type="noConversion"/>
  </si>
  <si>
    <t>1. Enter Number of days for each month that students attend school. Count any early release as a day if you count it as attendance as an attendance "day".</t>
    <phoneticPr fontId="3" type="noConversion"/>
  </si>
  <si>
    <t>3. The second table allows you to generate a graphic for just one month. After entering data into the  first table, select the column for the month you wish to graph, copy and paste into the red column of the second table</t>
    <phoneticPr fontId="3" type="noConversion"/>
  </si>
  <si>
    <t xml:space="preserve"> </t>
    <phoneticPr fontId="3" type="noConversion"/>
  </si>
  <si>
    <t>2008-2009</t>
    <phoneticPr fontId="3" type="noConversion"/>
  </si>
  <si>
    <t>2009-2010</t>
    <phoneticPr fontId="3" type="noConversion"/>
  </si>
  <si>
    <t>2007-2008</t>
    <phoneticPr fontId="3" type="noConversion"/>
  </si>
  <si>
    <t>Total Students with  0-1 Office Disciplinary Referrals into box below</t>
    <phoneticPr fontId="3" type="noConversion"/>
  </si>
  <si>
    <t>Prop Damage</t>
    <phoneticPr fontId="3" type="noConversion"/>
  </si>
  <si>
    <t>Forgery/Theft</t>
    <phoneticPr fontId="3" type="noConversion"/>
  </si>
  <si>
    <t>Dress</t>
    <phoneticPr fontId="3" type="noConversion"/>
  </si>
  <si>
    <t>Tech</t>
    <phoneticPr fontId="3" type="noConversion"/>
  </si>
  <si>
    <t>Innapro. Affect.</t>
    <phoneticPr fontId="3" type="noConversion"/>
  </si>
  <si>
    <t>August</t>
    <phoneticPr fontId="3" type="noConversion"/>
  </si>
  <si>
    <t>September</t>
    <phoneticPr fontId="3" type="noConversion"/>
  </si>
  <si>
    <t>October</t>
    <phoneticPr fontId="3" type="noConversion"/>
  </si>
  <si>
    <t>November</t>
    <phoneticPr fontId="3" type="noConversion"/>
  </si>
  <si>
    <t>December</t>
    <phoneticPr fontId="3" type="noConversion"/>
  </si>
  <si>
    <t>January</t>
    <phoneticPr fontId="3" type="noConversion"/>
  </si>
  <si>
    <t>Aggression/Fight</t>
    <phoneticPr fontId="3" type="noConversion"/>
  </si>
  <si>
    <t>Disrespect</t>
    <phoneticPr fontId="3" type="noConversion"/>
  </si>
  <si>
    <t>Lying</t>
    <phoneticPr fontId="3" type="noConversion"/>
  </si>
  <si>
    <t>Harrass</t>
    <phoneticPr fontId="3" type="noConversion"/>
  </si>
  <si>
    <t>Disruption</t>
    <phoneticPr fontId="3" type="noConversion"/>
  </si>
  <si>
    <t>Tardy</t>
    <phoneticPr fontId="3" type="noConversion"/>
  </si>
  <si>
    <t>Skip</t>
    <phoneticPr fontId="3" type="noConversion"/>
  </si>
  <si>
    <r>
      <t xml:space="preserve">C) </t>
    </r>
    <r>
      <rPr>
        <b/>
        <sz val="12"/>
        <rFont val="Times New Roman"/>
      </rPr>
      <t xml:space="preserve">Location </t>
    </r>
    <r>
      <rPr>
        <sz val="12"/>
        <rFont val="Times New Roman"/>
      </rPr>
      <t>graphic – you will need the total number of ODRs for the month that is the focus of the report, disaggregated by the location categories listed.</t>
    </r>
    <phoneticPr fontId="3" type="noConversion"/>
  </si>
  <si>
    <r>
      <t xml:space="preserve">D) </t>
    </r>
    <r>
      <rPr>
        <b/>
        <sz val="12"/>
        <rFont val="Times New Roman"/>
      </rPr>
      <t xml:space="preserve">Time </t>
    </r>
    <r>
      <rPr>
        <sz val="12"/>
        <rFont val="Times New Roman"/>
      </rPr>
      <t>graphic – you will need the total number of ODRs for the month that is the focus of the report, disaggregated by 15 minute increments across the school attendance day.</t>
    </r>
    <phoneticPr fontId="3" type="noConversion"/>
  </si>
  <si>
    <t>This Big 5 Generator has been developed to assist your team in developing the 5 data graphics that the PBIS National Center encourages ALL schools implementing SW-PBS to use as the basis for assessing questions such as, “Where are we at?”, “How do we feel about where we are at?”,  and “What should our next steps be?”</t>
    <phoneticPr fontId="3" type="noConversion"/>
  </si>
  <si>
    <t>Gang Display</t>
    <phoneticPr fontId="3" type="noConversion"/>
  </si>
  <si>
    <t>February</t>
    <phoneticPr fontId="3" type="noConversion"/>
  </si>
  <si>
    <t>March</t>
    <phoneticPr fontId="3" type="noConversion"/>
  </si>
  <si>
    <t>April</t>
    <phoneticPr fontId="3" type="noConversion"/>
  </si>
  <si>
    <t>May</t>
    <phoneticPr fontId="3" type="noConversion"/>
  </si>
  <si>
    <t>June</t>
    <phoneticPr fontId="3" type="noConversion"/>
  </si>
  <si>
    <t>July</t>
    <phoneticPr fontId="3" type="noConversion"/>
  </si>
  <si>
    <t>Days of Student Attendance</t>
    <phoneticPr fontId="3" type="noConversion"/>
  </si>
  <si>
    <t>Major Referrals for that Month</t>
    <phoneticPr fontId="3" type="noConversion"/>
  </si>
  <si>
    <t>Per Day Rate</t>
  </si>
  <si>
    <t>Per Day Rate</t>
    <phoneticPr fontId="3" type="noConversion"/>
  </si>
  <si>
    <t>SCHOOL Name HERE</t>
  </si>
  <si>
    <t>0-1 Referrals</t>
  </si>
  <si>
    <t>2-5 Referrals</t>
  </si>
  <si>
    <t>6+ Referrals</t>
  </si>
  <si>
    <r>
      <t xml:space="preserve">Use this generator if you are a </t>
    </r>
    <r>
      <rPr>
        <b/>
        <u/>
        <sz val="14"/>
        <color indexed="10"/>
        <rFont val="Verdana"/>
      </rPr>
      <t>K-6 Building</t>
    </r>
    <r>
      <rPr>
        <b/>
        <sz val="14"/>
        <rFont val="Verdana"/>
      </rPr>
      <t xml:space="preserve"> ONLY!</t>
    </r>
    <phoneticPr fontId="3" type="noConversion"/>
  </si>
  <si>
    <t>SELECT a month and enter data in red column below</t>
    <phoneticPr fontId="3" type="noConversion"/>
  </si>
  <si>
    <t>MONTH?!</t>
    <phoneticPr fontId="3" type="noConversion"/>
  </si>
  <si>
    <t>2. This will generate a yearlong table, which might get large and cumbersome to interpret</t>
    <phoneticPr fontId="3" type="noConversion"/>
  </si>
  <si>
    <t>YEAR</t>
  </si>
  <si>
    <t>YEAR</t>
    <phoneticPr fontId="3" type="noConversion"/>
  </si>
  <si>
    <t>Per Day Per Month Rate</t>
    <phoneticPr fontId="3" type="noConversion"/>
  </si>
  <si>
    <t xml:space="preserve">3.. A per day rate should be calculated for each month and automatically will display in the third column for each year entered. This data will also automatically be entered into two more tables and associated graphs. </t>
    <phoneticPr fontId="3" type="noConversion"/>
  </si>
  <si>
    <t>5. Be sure to enter name for month or number for year in green fields!</t>
    <phoneticPr fontId="3" type="noConversion"/>
  </si>
  <si>
    <t>4. Be sure to enter name for month or number for year in green fields!</t>
    <phoneticPr fontId="3" type="noConversion"/>
  </si>
  <si>
    <t xml:space="preserve">1. Enter the Total Student population from Official Count Day in the aqua box in the table below. </t>
    <phoneticPr fontId="3" type="noConversion"/>
  </si>
  <si>
    <t>Hall/Breezeway</t>
    <phoneticPr fontId="3" type="noConversion"/>
  </si>
  <si>
    <t>Cafeteria</t>
    <phoneticPr fontId="3" type="noConversion"/>
  </si>
  <si>
    <t>Bath/Restroom</t>
    <phoneticPr fontId="3" type="noConversion"/>
  </si>
  <si>
    <t>Gym</t>
    <phoneticPr fontId="3" type="noConversion"/>
  </si>
  <si>
    <t>Library</t>
    <phoneticPr fontId="3" type="noConversion"/>
  </si>
  <si>
    <t>Bus Loading</t>
    <phoneticPr fontId="3" type="noConversion"/>
  </si>
  <si>
    <t>Parking Lot</t>
    <phoneticPr fontId="3" type="noConversion"/>
  </si>
  <si>
    <t>Bus</t>
    <phoneticPr fontId="3" type="noConversion"/>
  </si>
  <si>
    <t>Special Event</t>
    <phoneticPr fontId="3" type="noConversion"/>
  </si>
  <si>
    <t>Off-Campus</t>
    <phoneticPr fontId="3" type="noConversion"/>
  </si>
  <si>
    <t>Stadium</t>
    <phoneticPr fontId="3" type="noConversion"/>
  </si>
  <si>
    <t>Office</t>
    <phoneticPr fontId="3" type="noConversion"/>
  </si>
  <si>
    <t>Locker Room</t>
    <phoneticPr fontId="3" type="noConversion"/>
  </si>
  <si>
    <t>Other Location</t>
    <phoneticPr fontId="3" type="noConversion"/>
  </si>
  <si>
    <t>Unknown Location</t>
    <phoneticPr fontId="3" type="noConversion"/>
  </si>
  <si>
    <t>Out Bounds</t>
    <phoneticPr fontId="3" type="noConversion"/>
  </si>
  <si>
    <t>B) Now re-open your workbook and choose the Per Day tab, and right click on the graphic and select “Copy”. Now go back to the word document, click below the title, align to center then right click and select “Paste”.  Your first graphic (Per Day Per Month) should now be centered on your Big 5 Report.</t>
  </si>
  <si>
    <r>
      <t>Third Step-</t>
    </r>
    <r>
      <rPr>
        <sz val="12"/>
        <rFont val="Times New Roman"/>
      </rPr>
      <t xml:space="preserve"> Enter data, copy the graphics and create a one page Big 5 Report!</t>
    </r>
  </si>
  <si>
    <t>Tobacco</t>
    <phoneticPr fontId="3" type="noConversion"/>
  </si>
  <si>
    <t>Alcohol</t>
    <phoneticPr fontId="3" type="noConversion"/>
  </si>
  <si>
    <t>Drugs</t>
    <phoneticPr fontId="3" type="noConversion"/>
  </si>
  <si>
    <t>Combust</t>
    <phoneticPr fontId="3" type="noConversion"/>
  </si>
  <si>
    <t>Bomb</t>
    <phoneticPr fontId="3" type="noConversion"/>
  </si>
  <si>
    <t>Arson</t>
    <phoneticPr fontId="3" type="noConversion"/>
  </si>
  <si>
    <t>Weapons</t>
    <phoneticPr fontId="3" type="noConversion"/>
  </si>
  <si>
    <t>If you don't want to compare to national statistics use this generator!</t>
    <phoneticPr fontId="3" type="noConversion"/>
  </si>
  <si>
    <t>Classroom</t>
    <phoneticPr fontId="3" type="noConversion"/>
  </si>
  <si>
    <r>
      <t>1. Enter data totals for each month in corresponding</t>
    </r>
    <r>
      <rPr>
        <b/>
        <sz val="12"/>
        <rFont val="Verdana"/>
      </rPr>
      <t xml:space="preserve"> TIME</t>
    </r>
    <r>
      <rPr>
        <sz val="12"/>
        <rFont val="Verdana"/>
      </rPr>
      <t xml:space="preserve"> category, [place a "0" if there are none]</t>
    </r>
    <phoneticPr fontId="3" type="noConversion"/>
  </si>
  <si>
    <t xml:space="preserve">4. The third table allows you to compare a single month to the year's running total. Copy and paste a month's label and data into the yellow column, the program will automatically fill the year column. </t>
    <phoneticPr fontId="3" type="noConversion"/>
  </si>
  <si>
    <t>5. Click on TITLES for each graph and enter School Name, and Month or Year as Appropriate!</t>
    <phoneticPr fontId="3" type="noConversion"/>
  </si>
  <si>
    <t>2007-2008</t>
    <phoneticPr fontId="3" type="noConversion"/>
  </si>
</sst>
</file>

<file path=xl/styles.xml><?xml version="1.0" encoding="utf-8"?>
<styleSheet xmlns="http://schemas.openxmlformats.org/spreadsheetml/2006/main">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8">
    <font>
      <sz val="10"/>
      <name val="Verdana"/>
    </font>
    <font>
      <b/>
      <sz val="10"/>
      <name val="Verdana"/>
    </font>
    <font>
      <b/>
      <sz val="10"/>
      <name val="Verdana"/>
    </font>
    <font>
      <sz val="8"/>
      <name val="Verdana"/>
    </font>
    <font>
      <b/>
      <sz val="14"/>
      <name val="Verdana"/>
    </font>
    <font>
      <sz val="12"/>
      <name val="Verdana"/>
    </font>
    <font>
      <sz val="10"/>
      <color indexed="72"/>
      <name val="Verdana"/>
    </font>
    <font>
      <b/>
      <u/>
      <sz val="14"/>
      <color indexed="10"/>
      <name val="Verdana"/>
    </font>
    <font>
      <b/>
      <sz val="14"/>
      <color indexed="10"/>
      <name val="Verdana"/>
    </font>
    <font>
      <b/>
      <sz val="12"/>
      <name val="Verdana"/>
    </font>
    <font>
      <b/>
      <sz val="16"/>
      <name val="Verdana"/>
    </font>
    <font>
      <sz val="12"/>
      <name val="Times New Roman"/>
    </font>
    <font>
      <b/>
      <sz val="12"/>
      <name val="Times New Roman"/>
    </font>
    <font>
      <sz val="12"/>
      <name val="Cambria"/>
    </font>
    <font>
      <b/>
      <sz val="12"/>
      <name val="Cambria"/>
    </font>
    <font>
      <sz val="14"/>
      <name val="Verdana"/>
    </font>
    <font>
      <b/>
      <sz val="18"/>
      <name val="Verdana"/>
    </font>
    <font>
      <sz val="10"/>
      <color indexed="10"/>
      <name val="Verdana"/>
    </font>
  </fonts>
  <fills count="16">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indexed="44"/>
        <bgColor indexed="64"/>
      </patternFill>
    </fill>
    <fill>
      <patternFill patternType="solid">
        <fgColor indexed="50"/>
        <bgColor indexed="64"/>
      </patternFill>
    </fill>
    <fill>
      <patternFill patternType="solid">
        <fgColor indexed="10"/>
        <bgColor indexed="64"/>
      </patternFill>
    </fill>
    <fill>
      <patternFill patternType="solid">
        <fgColor indexed="46"/>
        <bgColor indexed="64"/>
      </patternFill>
    </fill>
    <fill>
      <patternFill patternType="solid">
        <fgColor indexed="55"/>
        <bgColor indexed="64"/>
      </patternFill>
    </fill>
    <fill>
      <patternFill patternType="solid">
        <fgColor indexed="40"/>
        <bgColor indexed="64"/>
      </patternFill>
    </fill>
    <fill>
      <patternFill patternType="solid">
        <fgColor indexed="53"/>
        <bgColor indexed="64"/>
      </patternFill>
    </fill>
    <fill>
      <patternFill patternType="solid">
        <fgColor indexed="11"/>
        <bgColor indexed="64"/>
      </patternFill>
    </fill>
    <fill>
      <patternFill patternType="solid">
        <fgColor indexed="52"/>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17">
    <xf numFmtId="0" fontId="0" fillId="0" borderId="0" xfId="0"/>
    <xf numFmtId="0" fontId="0" fillId="0" borderId="1" xfId="0" applyBorder="1"/>
    <xf numFmtId="0" fontId="0" fillId="11" borderId="1" xfId="0" applyFill="1" applyBorder="1"/>
    <xf numFmtId="0" fontId="0" fillId="2" borderId="1" xfId="0" applyFill="1" applyBorder="1"/>
    <xf numFmtId="0" fontId="0" fillId="6" borderId="1" xfId="0" applyFill="1" applyBorder="1"/>
    <xf numFmtId="0" fontId="0" fillId="0" borderId="0" xfId="0" applyAlignment="1">
      <alignment horizontal="left"/>
    </xf>
    <xf numFmtId="0" fontId="0" fillId="0" borderId="0" xfId="0" applyAlignment="1">
      <alignment wrapText="1"/>
    </xf>
    <xf numFmtId="0" fontId="0" fillId="4" borderId="1" xfId="0" applyFill="1" applyBorder="1"/>
    <xf numFmtId="0" fontId="0" fillId="3" borderId="1" xfId="0" applyFill="1" applyBorder="1"/>
    <xf numFmtId="0" fontId="0" fillId="0" borderId="3" xfId="0" applyBorder="1"/>
    <xf numFmtId="0" fontId="4" fillId="0" borderId="0" xfId="0" applyFont="1"/>
    <xf numFmtId="0" fontId="5" fillId="0" borderId="0" xfId="0" applyFont="1"/>
    <xf numFmtId="0" fontId="0" fillId="0" borderId="0" xfId="0" applyBorder="1"/>
    <xf numFmtId="0" fontId="0" fillId="0" borderId="0" xfId="0" applyFill="1" applyBorder="1"/>
    <xf numFmtId="0" fontId="6" fillId="0" borderId="1" xfId="0" applyFont="1" applyBorder="1"/>
    <xf numFmtId="0" fontId="0" fillId="0" borderId="6" xfId="0" applyBorder="1"/>
    <xf numFmtId="0" fontId="0" fillId="0" borderId="7" xfId="0" applyBorder="1"/>
    <xf numFmtId="20" fontId="0" fillId="0" borderId="0" xfId="0" applyNumberFormat="1"/>
    <xf numFmtId="0" fontId="0" fillId="0" borderId="1" xfId="0" applyFill="1" applyBorder="1"/>
    <xf numFmtId="20" fontId="0" fillId="0" borderId="1" xfId="0" applyNumberFormat="1" applyBorder="1"/>
    <xf numFmtId="0" fontId="0" fillId="12" borderId="1" xfId="0" applyFill="1" applyBorder="1"/>
    <xf numFmtId="0" fontId="0" fillId="0" borderId="0" xfId="0" applyAlignment="1">
      <alignment horizontal="left" wrapText="1"/>
    </xf>
    <xf numFmtId="0" fontId="0" fillId="0" borderId="0" xfId="0" applyAlignment="1">
      <alignment horizontal="center" wrapText="1"/>
    </xf>
    <xf numFmtId="0" fontId="0" fillId="5" borderId="0" xfId="0" applyFill="1"/>
    <xf numFmtId="0" fontId="0" fillId="5" borderId="6" xfId="0" applyFill="1" applyBorder="1"/>
    <xf numFmtId="0" fontId="0" fillId="5" borderId="1" xfId="0" applyFill="1" applyBorder="1"/>
    <xf numFmtId="2" fontId="0" fillId="2" borderId="1" xfId="0" applyNumberFormat="1" applyFill="1" applyBorder="1"/>
    <xf numFmtId="0" fontId="0" fillId="0" borderId="0" xfId="0" applyAlignment="1">
      <alignment horizontal="left" vertical="top" wrapText="1"/>
    </xf>
    <xf numFmtId="0" fontId="2" fillId="7" borderId="1" xfId="0" applyFont="1" applyFill="1" applyBorder="1"/>
    <xf numFmtId="0" fontId="2" fillId="7" borderId="1" xfId="0" applyFont="1" applyFill="1" applyBorder="1" applyAlignment="1">
      <alignment wrapText="1"/>
    </xf>
    <xf numFmtId="0" fontId="2" fillId="2" borderId="1" xfId="0" applyFont="1" applyFill="1" applyBorder="1"/>
    <xf numFmtId="0" fontId="2" fillId="10" borderId="1" xfId="0" applyFont="1" applyFill="1" applyBorder="1"/>
    <xf numFmtId="0" fontId="2" fillId="8" borderId="1" xfId="0" applyFont="1" applyFill="1" applyBorder="1" applyAlignment="1">
      <alignment wrapText="1"/>
    </xf>
    <xf numFmtId="0" fontId="2" fillId="9" borderId="1" xfId="0" applyFont="1" applyFill="1" applyBorder="1"/>
    <xf numFmtId="0" fontId="15" fillId="0" borderId="0" xfId="0" applyFont="1"/>
    <xf numFmtId="0" fontId="15" fillId="0" borderId="1" xfId="0" applyFont="1" applyBorder="1"/>
    <xf numFmtId="0" fontId="15" fillId="11" borderId="1" xfId="0" applyFont="1" applyFill="1" applyBorder="1"/>
    <xf numFmtId="0" fontId="15" fillId="2" borderId="1" xfId="0" applyFont="1" applyFill="1" applyBorder="1"/>
    <xf numFmtId="0" fontId="15" fillId="6" borderId="1" xfId="0" applyFont="1" applyFill="1" applyBorder="1"/>
    <xf numFmtId="0" fontId="15" fillId="0" borderId="1" xfId="0" applyFont="1" applyBorder="1" applyAlignment="1">
      <alignment horizontal="center" wrapText="1"/>
    </xf>
    <xf numFmtId="0" fontId="0" fillId="0" borderId="0" xfId="0" applyBorder="1" applyAlignment="1">
      <alignment horizontal="left"/>
    </xf>
    <xf numFmtId="0" fontId="17" fillId="13" borderId="1" xfId="0" applyFont="1" applyFill="1" applyBorder="1"/>
    <xf numFmtId="0" fontId="0" fillId="0" borderId="0" xfId="0" applyAlignment="1">
      <alignment wrapText="1"/>
    </xf>
    <xf numFmtId="0" fontId="10" fillId="0" borderId="0" xfId="0" applyFont="1"/>
    <xf numFmtId="0" fontId="10" fillId="0" borderId="1" xfId="0" applyFont="1" applyBorder="1"/>
    <xf numFmtId="0" fontId="11" fillId="0" borderId="1" xfId="0" applyFont="1" applyBorder="1" applyAlignment="1">
      <alignment wrapText="1"/>
    </xf>
    <xf numFmtId="0" fontId="11" fillId="0" borderId="1" xfId="0" applyFont="1" applyBorder="1"/>
    <xf numFmtId="0" fontId="12" fillId="0" borderId="1" xfId="0" applyFont="1" applyBorder="1" applyAlignment="1">
      <alignment wrapText="1"/>
    </xf>
    <xf numFmtId="0" fontId="0" fillId="0" borderId="1" xfId="0" applyBorder="1" applyAlignment="1">
      <alignment horizontal="left" vertical="top" wrapText="1"/>
    </xf>
    <xf numFmtId="0" fontId="13" fillId="0" borderId="1" xfId="0" applyFont="1" applyBorder="1" applyAlignment="1">
      <alignment wrapText="1"/>
    </xf>
    <xf numFmtId="0" fontId="0" fillId="2" borderId="1" xfId="0" applyFill="1" applyBorder="1" applyAlignment="1">
      <alignment textRotation="90" wrapText="1"/>
    </xf>
    <xf numFmtId="0" fontId="0" fillId="2" borderId="1" xfId="0" applyFill="1" applyBorder="1" applyAlignment="1">
      <alignment textRotation="90"/>
    </xf>
    <xf numFmtId="0" fontId="0" fillId="3" borderId="1" xfId="0" applyFill="1" applyBorder="1" applyAlignment="1">
      <alignment textRotation="90" wrapText="1"/>
    </xf>
    <xf numFmtId="0" fontId="0" fillId="3" borderId="1" xfId="0" applyFill="1" applyBorder="1" applyAlignment="1">
      <alignment textRotation="90"/>
    </xf>
    <xf numFmtId="0" fontId="0" fillId="4" borderId="1" xfId="0" applyFill="1" applyBorder="1" applyAlignment="1">
      <alignment textRotation="90" wrapText="1"/>
    </xf>
    <xf numFmtId="0" fontId="0" fillId="4" borderId="1" xfId="0" applyFill="1" applyBorder="1" applyAlignment="1">
      <alignment textRotation="90"/>
    </xf>
    <xf numFmtId="0" fontId="0" fillId="0" borderId="1" xfId="0" applyBorder="1" applyAlignment="1">
      <alignment textRotation="90"/>
    </xf>
    <xf numFmtId="0" fontId="5" fillId="0" borderId="0" xfId="0" applyFont="1" applyAlignment="1">
      <alignment horizontal="left" wrapText="1"/>
    </xf>
    <xf numFmtId="0" fontId="4" fillId="0" borderId="1" xfId="0" applyFont="1" applyBorder="1"/>
    <xf numFmtId="0" fontId="4" fillId="2" borderId="0" xfId="0" applyFont="1" applyFill="1"/>
    <xf numFmtId="1" fontId="0" fillId="0" borderId="1" xfId="0" applyNumberFormat="1" applyBorder="1"/>
    <xf numFmtId="1" fontId="0" fillId="0" borderId="0" xfId="0" applyNumberFormat="1"/>
    <xf numFmtId="1" fontId="0" fillId="6" borderId="1" xfId="0" applyNumberFormat="1" applyFill="1" applyBorder="1"/>
    <xf numFmtId="2" fontId="2" fillId="11" borderId="1" xfId="0" applyNumberFormat="1" applyFont="1" applyFill="1" applyBorder="1"/>
    <xf numFmtId="2" fontId="2" fillId="2" borderId="1" xfId="0" applyNumberFormat="1" applyFont="1" applyFill="1" applyBorder="1"/>
    <xf numFmtId="2" fontId="2" fillId="6" borderId="1" xfId="0" applyNumberFormat="1" applyFont="1" applyFill="1" applyBorder="1"/>
    <xf numFmtId="0" fontId="15" fillId="0" borderId="1" xfId="0" applyFont="1" applyBorder="1" applyAlignment="1">
      <alignment horizontal="center" vertical="top" wrapText="1"/>
    </xf>
    <xf numFmtId="0" fontId="0" fillId="0" borderId="0" xfId="0" applyAlignment="1">
      <alignment horizontal="left"/>
    </xf>
    <xf numFmtId="0" fontId="0" fillId="14" borderId="1" xfId="0" applyFill="1" applyBorder="1"/>
    <xf numFmtId="0" fontId="0" fillId="15" borderId="1" xfId="0" applyFill="1" applyBorder="1"/>
    <xf numFmtId="0" fontId="0" fillId="15" borderId="1" xfId="0" applyFill="1" applyBorder="1" applyAlignment="1">
      <alignment horizontal="left"/>
    </xf>
    <xf numFmtId="0" fontId="0" fillId="4" borderId="1" xfId="0" applyFill="1" applyBorder="1" applyAlignment="1">
      <alignment horizontal="left"/>
    </xf>
    <xf numFmtId="0" fontId="2" fillId="0" borderId="0" xfId="0" applyFont="1"/>
    <xf numFmtId="0" fontId="9"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1" xfId="0" applyBorder="1" applyAlignment="1">
      <alignment wrapText="1"/>
    </xf>
    <xf numFmtId="0" fontId="0" fillId="0" borderId="1" xfId="0" applyBorder="1" applyAlignment="1">
      <alignment horizontal="left" vertical="top" wrapText="1"/>
    </xf>
    <xf numFmtId="0" fontId="0" fillId="0" borderId="1" xfId="0" applyBorder="1" applyAlignment="1">
      <alignment horizontal="left"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vertical="top" wrapText="1"/>
    </xf>
    <xf numFmtId="0" fontId="5" fillId="0" borderId="1" xfId="0" applyFont="1" applyBorder="1" applyAlignment="1">
      <alignment horizontal="left" wrapText="1"/>
    </xf>
    <xf numFmtId="0" fontId="4" fillId="0" borderId="0" xfId="0" applyFont="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1" xfId="0" applyBorder="1" applyAlignment="1">
      <alignment horizontal="left"/>
    </xf>
    <xf numFmtId="0" fontId="16" fillId="7" borderId="3" xfId="0" applyFont="1" applyFill="1" applyBorder="1" applyAlignment="1">
      <alignment horizontal="center"/>
    </xf>
    <xf numFmtId="0" fontId="16" fillId="7" borderId="4" xfId="0" applyFont="1" applyFill="1" applyBorder="1" applyAlignment="1">
      <alignment horizontal="center"/>
    </xf>
    <xf numFmtId="0" fontId="16" fillId="7" borderId="5" xfId="0" applyFont="1" applyFill="1" applyBorder="1" applyAlignment="1">
      <alignment horizontal="center"/>
    </xf>
    <xf numFmtId="0" fontId="4" fillId="0" borderId="1" xfId="0" applyFont="1" applyBorder="1" applyAlignment="1">
      <alignment horizontal="center" vertical="top" wrapText="1"/>
    </xf>
    <xf numFmtId="0" fontId="9" fillId="7" borderId="3" xfId="0" applyFont="1" applyFill="1" applyBorder="1" applyAlignment="1">
      <alignment horizontal="center"/>
    </xf>
    <xf numFmtId="0" fontId="2" fillId="7" borderId="5" xfId="0" applyFont="1" applyFill="1" applyBorder="1" applyAlignment="1">
      <alignment horizontal="center"/>
    </xf>
    <xf numFmtId="0" fontId="4" fillId="0" borderId="0" xfId="0" applyFont="1" applyAlignment="1">
      <alignment horizontal="center" wrapText="1"/>
    </xf>
    <xf numFmtId="0" fontId="15" fillId="0" borderId="2" xfId="0" applyFont="1" applyBorder="1" applyAlignment="1">
      <alignment horizontal="center" wrapText="1"/>
    </xf>
    <xf numFmtId="0" fontId="15" fillId="0" borderId="0" xfId="0" applyFont="1" applyAlignment="1">
      <alignment horizontal="center" wrapText="1"/>
    </xf>
    <xf numFmtId="0" fontId="15" fillId="0" borderId="1" xfId="0" applyFont="1" applyBorder="1" applyAlignment="1">
      <alignment horizontal="center" vertical="top" wrapText="1"/>
    </xf>
    <xf numFmtId="0" fontId="8" fillId="0" borderId="0" xfId="0" applyFont="1" applyAlignment="1">
      <alignment horizontal="center"/>
    </xf>
    <xf numFmtId="0" fontId="10"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9" fillId="0" borderId="0" xfId="0" applyFont="1" applyAlignment="1">
      <alignment horizontal="center" wrapText="1"/>
    </xf>
    <xf numFmtId="0" fontId="0" fillId="2" borderId="1" xfId="0" applyFill="1" applyBorder="1" applyAlignment="1">
      <alignment horizontal="left"/>
    </xf>
    <xf numFmtId="0" fontId="2" fillId="0" borderId="0" xfId="0" applyFont="1" applyBorder="1" applyAlignment="1">
      <alignment horizontal="left"/>
    </xf>
    <xf numFmtId="0" fontId="0" fillId="3" borderId="3" xfId="0" applyFill="1" applyBorder="1" applyAlignment="1">
      <alignment horizontal="left"/>
    </xf>
    <xf numFmtId="0" fontId="0" fillId="3" borderId="5" xfId="0" applyFill="1" applyBorder="1" applyAlignment="1">
      <alignment horizontal="left"/>
    </xf>
    <xf numFmtId="0" fontId="0" fillId="14" borderId="3" xfId="0" applyFill="1" applyBorder="1" applyAlignment="1">
      <alignment horizontal="left"/>
    </xf>
    <xf numFmtId="0" fontId="0" fillId="14" borderId="5" xfId="0" applyFill="1" applyBorder="1" applyAlignment="1">
      <alignment horizontal="left"/>
    </xf>
    <xf numFmtId="0" fontId="0" fillId="15" borderId="3" xfId="0" applyFill="1" applyBorder="1" applyAlignment="1">
      <alignment horizontal="left"/>
    </xf>
    <xf numFmtId="0" fontId="0" fillId="15" borderId="5" xfId="0" applyFill="1" applyBorder="1" applyAlignment="1">
      <alignment horizontal="left"/>
    </xf>
    <xf numFmtId="0" fontId="0" fillId="4" borderId="3" xfId="0" applyFill="1" applyBorder="1" applyAlignment="1">
      <alignment horizontal="left"/>
    </xf>
    <xf numFmtId="0" fontId="0" fillId="4" borderId="5" xfId="0" applyFill="1" applyBorder="1" applyAlignment="1">
      <alignment horizontal="left"/>
    </xf>
  </cellXfs>
  <cellStyles count="1">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Major</a:t>
            </a:r>
            <a:r>
              <a:rPr lang="en-US" baseline="0"/>
              <a:t> </a:t>
            </a:r>
            <a:r>
              <a:rPr lang="en-US"/>
              <a:t>Referrals Per Day Per Month </a:t>
            </a:r>
          </a:p>
        </c:rich>
      </c:tx>
      <c:layout>
        <c:manualLayout>
          <c:xMode val="edge"/>
          <c:yMode val="edge"/>
          <c:x val="0.256569868181519"/>
          <c:y val="0.0"/>
        </c:manualLayout>
      </c:layout>
      <c:spPr>
        <a:noFill/>
        <a:ln w="25400">
          <a:noFill/>
        </a:ln>
      </c:spPr>
    </c:title>
    <c:plotArea>
      <c:layout/>
      <c:barChart>
        <c:barDir val="col"/>
        <c:grouping val="clustered"/>
        <c:ser>
          <c:idx val="0"/>
          <c:order val="0"/>
          <c:tx>
            <c:strRef>
              <c:f>'Per Day'!$B$23</c:f>
              <c:strCache>
                <c:ptCount val="1"/>
                <c:pt idx="0">
                  <c:v>2007-2008</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'Per Day'!$A$24:$A$35</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Day'!$B$24:$B$35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1"/>
          <c:order val="1"/>
          <c:tx>
            <c:strRef>
              <c:f>'Per Day'!$C$23</c:f>
              <c:strCache>
                <c:ptCount val="1"/>
                <c:pt idx="0">
                  <c:v>2008-2009</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'Per Day'!$A$24:$A$35</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Day'!$C$24:$C$35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ser>
          <c:idx val="2"/>
          <c:order val="2"/>
          <c:tx>
            <c:strRef>
              <c:f>'Per Day'!$D$23</c:f>
              <c:strCache>
                <c:ptCount val="1"/>
                <c:pt idx="0">
                  <c:v>2009-2010</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cat>
            <c:strRef>
              <c:f>'Per Day'!$A$24:$A$35</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Day'!$D$24:$D$35</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axId val="473930312"/>
        <c:axId val="473933896"/>
      </c:barChart>
      <c:catAx>
        <c:axId val="473930312"/>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473933896"/>
        <c:crosses val="autoZero"/>
        <c:auto val="1"/>
        <c:lblAlgn val="ctr"/>
        <c:lblOffset val="100"/>
      </c:catAx>
      <c:valAx>
        <c:axId val="473933896"/>
        <c:scaling>
          <c:orientation val="minMax"/>
        </c:scaling>
        <c:axPos val="l"/>
        <c:majorGridlines>
          <c:spPr>
            <a:ln w="3175">
              <a:solidFill>
                <a:srgbClr val="808080"/>
              </a:solidFill>
              <a:prstDash val="solid"/>
            </a:ln>
          </c:spPr>
        </c:majorGridlines>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930312"/>
        <c:crosses val="autoZero"/>
        <c:crossBetween val="between"/>
      </c:valAx>
      <c:spPr>
        <a:solidFill>
          <a:srgbClr val="FFFFFF"/>
        </a:solid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Office Disciplinary Referrals</a:t>
            </a:r>
            <a:r>
              <a:rPr lang="en-US" baseline="0"/>
              <a:t> By time</a:t>
            </a:r>
            <a:endParaRPr lang="en-US"/>
          </a:p>
        </c:rich>
      </c:tx>
      <c:spPr>
        <a:noFill/>
        <a:ln w="25400">
          <a:noFill/>
        </a:ln>
      </c:spPr>
    </c:title>
    <c:plotArea>
      <c:layout/>
      <c:barChart>
        <c:barDir val="col"/>
        <c:grouping val="clustered"/>
        <c:ser>
          <c:idx val="0"/>
          <c:order val="0"/>
          <c:tx>
            <c:strRef>
              <c:f>Time!$B$52</c:f>
              <c:strCache>
                <c:ptCount val="1"/>
                <c:pt idx="0">
                  <c:v>Month?</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numRef>
              <c:f>Time!$A$53:$A$92</c:f>
              <c:numCache>
                <c:formatCode>h:mm</c:formatCode>
                <c:ptCount val="40"/>
                <c:pt idx="0">
                  <c:v>0.291666666666667</c:v>
                </c:pt>
                <c:pt idx="1">
                  <c:v>0.302083333333333</c:v>
                </c:pt>
                <c:pt idx="2">
                  <c:v>0.3125</c:v>
                </c:pt>
                <c:pt idx="3">
                  <c:v>0.322916666666667</c:v>
                </c:pt>
                <c:pt idx="4">
                  <c:v>0.333333333333333</c:v>
                </c:pt>
                <c:pt idx="5">
                  <c:v>0.34375</c:v>
                </c:pt>
                <c:pt idx="6">
                  <c:v>0.354166666666667</c:v>
                </c:pt>
                <c:pt idx="7">
                  <c:v>0.364583333333333</c:v>
                </c:pt>
                <c:pt idx="8">
                  <c:v>0.375</c:v>
                </c:pt>
                <c:pt idx="9">
                  <c:v>0.385416666666667</c:v>
                </c:pt>
                <c:pt idx="10">
                  <c:v>0.395833333333333</c:v>
                </c:pt>
                <c:pt idx="11">
                  <c:v>0.40625</c:v>
                </c:pt>
                <c:pt idx="12">
                  <c:v>0.416666666666667</c:v>
                </c:pt>
                <c:pt idx="13">
                  <c:v>0.427083333333333</c:v>
                </c:pt>
                <c:pt idx="14">
                  <c:v>0.4375</c:v>
                </c:pt>
                <c:pt idx="15">
                  <c:v>0.447916666666667</c:v>
                </c:pt>
                <c:pt idx="16">
                  <c:v>0.458333333333333</c:v>
                </c:pt>
                <c:pt idx="17">
                  <c:v>0.46875</c:v>
                </c:pt>
                <c:pt idx="18">
                  <c:v>0.479166666666667</c:v>
                </c:pt>
                <c:pt idx="19">
                  <c:v>0.489583333333333</c:v>
                </c:pt>
                <c:pt idx="20">
                  <c:v>0.5</c:v>
                </c:pt>
                <c:pt idx="21">
                  <c:v>0.510416666666667</c:v>
                </c:pt>
                <c:pt idx="22">
                  <c:v>0.520833333333333</c:v>
                </c:pt>
                <c:pt idx="23">
                  <c:v>0.53125</c:v>
                </c:pt>
                <c:pt idx="24">
                  <c:v>0.0416666666666667</c:v>
                </c:pt>
                <c:pt idx="25">
                  <c:v>0.0520833333333333</c:v>
                </c:pt>
                <c:pt idx="26">
                  <c:v>0.0625</c:v>
                </c:pt>
                <c:pt idx="27">
                  <c:v>0.0729166666666667</c:v>
                </c:pt>
                <c:pt idx="28">
                  <c:v>0.0833333333333333</c:v>
                </c:pt>
                <c:pt idx="29">
                  <c:v>0.09375</c:v>
                </c:pt>
                <c:pt idx="30">
                  <c:v>0.104166666666667</c:v>
                </c:pt>
                <c:pt idx="31">
                  <c:v>0.114583333333333</c:v>
                </c:pt>
                <c:pt idx="32">
                  <c:v>0.125</c:v>
                </c:pt>
                <c:pt idx="33">
                  <c:v>0.135416666666667</c:v>
                </c:pt>
                <c:pt idx="34">
                  <c:v>0.145833333333333</c:v>
                </c:pt>
                <c:pt idx="35">
                  <c:v>0.15625</c:v>
                </c:pt>
                <c:pt idx="36">
                  <c:v>0.166666666666667</c:v>
                </c:pt>
                <c:pt idx="37">
                  <c:v>0.177083333333333</c:v>
                </c:pt>
                <c:pt idx="38">
                  <c:v>0.1875</c:v>
                </c:pt>
                <c:pt idx="39">
                  <c:v>0.197916666666667</c:v>
                </c:pt>
              </c:numCache>
            </c:numRef>
          </c:cat>
          <c:val>
            <c:numRef>
              <c:f>Time!$B$53:$B$92</c:f>
              <c:numCache>
                <c:formatCode>0</c:formatCode>
                <c:ptCount val="40"/>
              </c:numCache>
            </c:numRef>
          </c:val>
        </c:ser>
        <c:axId val="73842344"/>
        <c:axId val="462362376"/>
      </c:barChart>
      <c:catAx>
        <c:axId val="73842344"/>
        <c:scaling>
          <c:orientation val="minMax"/>
        </c:scaling>
        <c:axPos val="b"/>
        <c:numFmt formatCode="h:mm"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62362376"/>
        <c:crosses val="autoZero"/>
        <c:auto val="1"/>
        <c:lblAlgn val="ctr"/>
        <c:lblOffset val="100"/>
      </c:catAx>
      <c:valAx>
        <c:axId val="462362376"/>
        <c:scaling>
          <c:orientation val="minMax"/>
        </c:scaling>
        <c:axPos val="l"/>
        <c:majorGridlines>
          <c:spPr>
            <a:ln w="3175">
              <a:solidFill>
                <a:srgbClr val="808080"/>
              </a:solidFill>
              <a:prstDash val="solid"/>
            </a:ln>
          </c:spPr>
        </c:majorGridlines>
        <c:numFmt formatCode="0"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73842344"/>
        <c:crosses val="autoZero"/>
        <c:crossBetween val="between"/>
      </c:valAx>
      <c:spPr>
        <a:solidFill>
          <a:srgbClr val="FFFFFF"/>
        </a:solid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Office Disciplinary Referrals By Time</a:t>
            </a:r>
          </a:p>
        </c:rich>
      </c:tx>
      <c:spPr>
        <a:noFill/>
        <a:ln w="25400">
          <a:noFill/>
        </a:ln>
      </c:spPr>
    </c:title>
    <c:plotArea>
      <c:layout/>
      <c:barChart>
        <c:barDir val="col"/>
        <c:grouping val="clustered"/>
        <c:ser>
          <c:idx val="0"/>
          <c:order val="0"/>
          <c:tx>
            <c:strRef>
              <c:f>Time!$U$51</c:f>
              <c:strCache>
                <c:ptCount val="1"/>
                <c:pt idx="0">
                  <c:v>Month?</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numRef>
              <c:f>Time!$T$52:$T$91</c:f>
              <c:numCache>
                <c:formatCode>h:mm</c:formatCode>
                <c:ptCount val="40"/>
                <c:pt idx="0">
                  <c:v>0.291666666666667</c:v>
                </c:pt>
                <c:pt idx="1">
                  <c:v>0.302083333333333</c:v>
                </c:pt>
                <c:pt idx="2">
                  <c:v>0.3125</c:v>
                </c:pt>
                <c:pt idx="3">
                  <c:v>0.322916666666667</c:v>
                </c:pt>
                <c:pt idx="4">
                  <c:v>0.333333333333333</c:v>
                </c:pt>
                <c:pt idx="5">
                  <c:v>0.34375</c:v>
                </c:pt>
                <c:pt idx="6">
                  <c:v>0.354166666666667</c:v>
                </c:pt>
                <c:pt idx="7">
                  <c:v>0.364583333333333</c:v>
                </c:pt>
                <c:pt idx="8">
                  <c:v>0.375</c:v>
                </c:pt>
                <c:pt idx="9">
                  <c:v>0.385416666666667</c:v>
                </c:pt>
                <c:pt idx="10">
                  <c:v>0.395833333333333</c:v>
                </c:pt>
                <c:pt idx="11">
                  <c:v>0.40625</c:v>
                </c:pt>
                <c:pt idx="12">
                  <c:v>0.416666666666667</c:v>
                </c:pt>
                <c:pt idx="13">
                  <c:v>0.427083333333333</c:v>
                </c:pt>
                <c:pt idx="14">
                  <c:v>0.4375</c:v>
                </c:pt>
                <c:pt idx="15">
                  <c:v>0.447916666666667</c:v>
                </c:pt>
                <c:pt idx="16">
                  <c:v>0.458333333333333</c:v>
                </c:pt>
                <c:pt idx="17">
                  <c:v>0.46875</c:v>
                </c:pt>
                <c:pt idx="18">
                  <c:v>0.479166666666667</c:v>
                </c:pt>
                <c:pt idx="19">
                  <c:v>0.489583333333333</c:v>
                </c:pt>
                <c:pt idx="20">
                  <c:v>0.5</c:v>
                </c:pt>
                <c:pt idx="21">
                  <c:v>0.510416666666667</c:v>
                </c:pt>
                <c:pt idx="22">
                  <c:v>0.520833333333333</c:v>
                </c:pt>
                <c:pt idx="23">
                  <c:v>0.53125</c:v>
                </c:pt>
                <c:pt idx="24">
                  <c:v>0.0416666666666667</c:v>
                </c:pt>
                <c:pt idx="25">
                  <c:v>0.0520833333333333</c:v>
                </c:pt>
                <c:pt idx="26">
                  <c:v>0.0625</c:v>
                </c:pt>
                <c:pt idx="27">
                  <c:v>0.0729166666666667</c:v>
                </c:pt>
                <c:pt idx="28">
                  <c:v>0.0833333333333333</c:v>
                </c:pt>
                <c:pt idx="29">
                  <c:v>0.09375</c:v>
                </c:pt>
                <c:pt idx="30">
                  <c:v>0.104166666666667</c:v>
                </c:pt>
                <c:pt idx="31">
                  <c:v>0.114583333333333</c:v>
                </c:pt>
                <c:pt idx="32">
                  <c:v>0.125</c:v>
                </c:pt>
                <c:pt idx="33">
                  <c:v>0.135416666666667</c:v>
                </c:pt>
                <c:pt idx="34">
                  <c:v>0.145833333333333</c:v>
                </c:pt>
                <c:pt idx="35">
                  <c:v>0.15625</c:v>
                </c:pt>
                <c:pt idx="36">
                  <c:v>0.166666666666667</c:v>
                </c:pt>
                <c:pt idx="37">
                  <c:v>0.177083333333333</c:v>
                </c:pt>
                <c:pt idx="38">
                  <c:v>0.1875</c:v>
                </c:pt>
                <c:pt idx="39">
                  <c:v>0.197916666666667</c:v>
                </c:pt>
              </c:numCache>
            </c:numRef>
          </c:cat>
          <c:val>
            <c:numRef>
              <c:f>Time!$U$52:$U$91</c:f>
              <c:numCache>
                <c:formatCode>0.00</c:formatCode>
                <c:ptCount val="40"/>
              </c:numCache>
            </c:numRef>
          </c:val>
        </c:ser>
        <c:ser>
          <c:idx val="1"/>
          <c:order val="1"/>
          <c:tx>
            <c:strRef>
              <c:f>Time!$V$51</c:f>
              <c:strCache>
                <c:ptCount val="1"/>
                <c:pt idx="0">
                  <c:v>YEAR</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numRef>
              <c:f>Time!$T$52:$T$91</c:f>
              <c:numCache>
                <c:formatCode>h:mm</c:formatCode>
                <c:ptCount val="40"/>
                <c:pt idx="0">
                  <c:v>0.291666666666667</c:v>
                </c:pt>
                <c:pt idx="1">
                  <c:v>0.302083333333333</c:v>
                </c:pt>
                <c:pt idx="2">
                  <c:v>0.3125</c:v>
                </c:pt>
                <c:pt idx="3">
                  <c:v>0.322916666666667</c:v>
                </c:pt>
                <c:pt idx="4">
                  <c:v>0.333333333333333</c:v>
                </c:pt>
                <c:pt idx="5">
                  <c:v>0.34375</c:v>
                </c:pt>
                <c:pt idx="6">
                  <c:v>0.354166666666667</c:v>
                </c:pt>
                <c:pt idx="7">
                  <c:v>0.364583333333333</c:v>
                </c:pt>
                <c:pt idx="8">
                  <c:v>0.375</c:v>
                </c:pt>
                <c:pt idx="9">
                  <c:v>0.385416666666667</c:v>
                </c:pt>
                <c:pt idx="10">
                  <c:v>0.395833333333333</c:v>
                </c:pt>
                <c:pt idx="11">
                  <c:v>0.40625</c:v>
                </c:pt>
                <c:pt idx="12">
                  <c:v>0.416666666666667</c:v>
                </c:pt>
                <c:pt idx="13">
                  <c:v>0.427083333333333</c:v>
                </c:pt>
                <c:pt idx="14">
                  <c:v>0.4375</c:v>
                </c:pt>
                <c:pt idx="15">
                  <c:v>0.447916666666667</c:v>
                </c:pt>
                <c:pt idx="16">
                  <c:v>0.458333333333333</c:v>
                </c:pt>
                <c:pt idx="17">
                  <c:v>0.46875</c:v>
                </c:pt>
                <c:pt idx="18">
                  <c:v>0.479166666666667</c:v>
                </c:pt>
                <c:pt idx="19">
                  <c:v>0.489583333333333</c:v>
                </c:pt>
                <c:pt idx="20">
                  <c:v>0.5</c:v>
                </c:pt>
                <c:pt idx="21">
                  <c:v>0.510416666666667</c:v>
                </c:pt>
                <c:pt idx="22">
                  <c:v>0.520833333333333</c:v>
                </c:pt>
                <c:pt idx="23">
                  <c:v>0.53125</c:v>
                </c:pt>
                <c:pt idx="24">
                  <c:v>0.0416666666666667</c:v>
                </c:pt>
                <c:pt idx="25">
                  <c:v>0.0520833333333333</c:v>
                </c:pt>
                <c:pt idx="26">
                  <c:v>0.0625</c:v>
                </c:pt>
                <c:pt idx="27">
                  <c:v>0.0729166666666667</c:v>
                </c:pt>
                <c:pt idx="28">
                  <c:v>0.0833333333333333</c:v>
                </c:pt>
                <c:pt idx="29">
                  <c:v>0.09375</c:v>
                </c:pt>
                <c:pt idx="30">
                  <c:v>0.104166666666667</c:v>
                </c:pt>
                <c:pt idx="31">
                  <c:v>0.114583333333333</c:v>
                </c:pt>
                <c:pt idx="32">
                  <c:v>0.125</c:v>
                </c:pt>
                <c:pt idx="33">
                  <c:v>0.135416666666667</c:v>
                </c:pt>
                <c:pt idx="34">
                  <c:v>0.145833333333333</c:v>
                </c:pt>
                <c:pt idx="35">
                  <c:v>0.15625</c:v>
                </c:pt>
                <c:pt idx="36">
                  <c:v>0.166666666666667</c:v>
                </c:pt>
                <c:pt idx="37">
                  <c:v>0.177083333333333</c:v>
                </c:pt>
                <c:pt idx="38">
                  <c:v>0.1875</c:v>
                </c:pt>
                <c:pt idx="39">
                  <c:v>0.197916666666667</c:v>
                </c:pt>
              </c:numCache>
            </c:numRef>
          </c:cat>
          <c:val>
            <c:numRef>
              <c:f>Time!$V$52:$V$91</c:f>
              <c:numCache>
                <c:formatCode>h:mm</c:formatCode>
                <c:ptCount val="40"/>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numCache>
            </c:numRef>
          </c:val>
        </c:ser>
        <c:axId val="461673864"/>
        <c:axId val="461522424"/>
      </c:barChart>
      <c:catAx>
        <c:axId val="461673864"/>
        <c:scaling>
          <c:orientation val="minMax"/>
        </c:scaling>
        <c:axPos val="b"/>
        <c:numFmt formatCode="h:mm" sourceLinked="1"/>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461522424"/>
        <c:crosses val="autoZero"/>
        <c:auto val="1"/>
        <c:lblAlgn val="ctr"/>
        <c:lblOffset val="100"/>
      </c:catAx>
      <c:valAx>
        <c:axId val="461522424"/>
        <c:scaling>
          <c:orientation val="minMax"/>
        </c:scaling>
        <c:axPos val="l"/>
        <c:majorGridlines>
          <c:spPr>
            <a:ln w="3175">
              <a:solidFill>
                <a:srgbClr val="808080"/>
              </a:solidFill>
              <a:prstDash val="solid"/>
            </a:ln>
          </c:spPr>
        </c:majorGridlines>
        <c:numFmt formatCode="0.00"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61673864"/>
        <c:crosses val="autoZero"/>
        <c:crossBetween val="between"/>
      </c:valAx>
      <c:spPr>
        <a:solidFill>
          <a:srgbClr val="FFFFFF"/>
        </a:solid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Add School name and Dates</a:t>
            </a:r>
            <a:r>
              <a:rPr lang="en-US" baseline="0"/>
              <a:t> </a:t>
            </a:r>
            <a:r>
              <a:rPr lang="en-US"/>
              <a:t>Data apply to  Here!</a:t>
            </a:r>
          </a:p>
        </c:rich>
      </c:tx>
      <c:spPr>
        <a:noFill/>
        <a:ln w="25400">
          <a:noFill/>
        </a:ln>
      </c:spPr>
    </c:title>
    <c:view3D>
      <c:depthPercent val="100"/>
      <c:rAngAx val="1"/>
    </c:view3D>
    <c:floor>
      <c:spPr>
        <a:noFill/>
        <a:ln w="3175">
          <a:solidFill>
            <a:srgbClr val="808080"/>
          </a:solidFill>
          <a:prstDash val="solid"/>
        </a:ln>
      </c:spPr>
    </c:floor>
    <c:sideWall>
      <c:spPr>
        <a:noFill/>
        <a:ln w="25400">
          <a:noFill/>
        </a:ln>
      </c:spPr>
    </c:sideWall>
    <c:backWall>
      <c:spPr>
        <a:noFill/>
        <a:ln w="25400">
          <a:noFill/>
        </a:ln>
      </c:spPr>
    </c:backWall>
    <c:plotArea>
      <c:layout>
        <c:manualLayout>
          <c:layoutTarget val="inner"/>
          <c:xMode val="edge"/>
          <c:yMode val="edge"/>
          <c:x val="0.147222322063749"/>
          <c:y val="0.472907257063103"/>
          <c:w val="0.505555898407592"/>
          <c:h val="0.22167527674833"/>
        </c:manualLayout>
      </c:layout>
      <c:bar3DChart>
        <c:barDir val="col"/>
        <c:grouping val="percentStacked"/>
        <c:ser>
          <c:idx val="0"/>
          <c:order val="0"/>
          <c:spPr>
            <a:solidFill>
              <a:srgbClr val="008000"/>
            </a:solidFill>
          </c:spPr>
          <c:dLbls>
            <c:dLbl>
              <c:idx val="0"/>
              <c:spPr/>
              <c:txPr>
                <a:bodyPr/>
                <a:lstStyle/>
                <a:p>
                  <a:pPr>
                    <a:defRPr sz="1400" b="1" i="0"/>
                  </a:pPr>
                  <a:endParaRPr lang="en-US"/>
                </a:p>
              </c:txPr>
              <c:showVal val="1"/>
            </c:dLbl>
            <c:delete val="1"/>
          </c:dLbls>
          <c:cat>
            <c:strRef>
              <c:f>'By Students '!$B$45</c:f>
              <c:strCache>
                <c:ptCount val="1"/>
                <c:pt idx="0">
                  <c:v>SCHOOL Name HERE</c:v>
                </c:pt>
              </c:strCache>
            </c:strRef>
          </c:cat>
          <c:val>
            <c:numRef>
              <c:f>'By Students '!$B$46</c:f>
              <c:numCache>
                <c:formatCode>General</c:formatCode>
                <c:ptCount val="1"/>
              </c:numCache>
            </c:numRef>
          </c:val>
        </c:ser>
        <c:ser>
          <c:idx val="1"/>
          <c:order val="1"/>
          <c:spPr>
            <a:solidFill>
              <a:srgbClr val="FFFF00"/>
            </a:solidFill>
          </c:spPr>
          <c:dLbls>
            <c:dLbl>
              <c:idx val="0"/>
              <c:spPr/>
              <c:txPr>
                <a:bodyPr/>
                <a:lstStyle/>
                <a:p>
                  <a:pPr>
                    <a:defRPr sz="1400" b="1" i="0"/>
                  </a:pPr>
                  <a:endParaRPr lang="en-US"/>
                </a:p>
              </c:txPr>
              <c:showVal val="1"/>
            </c:dLbl>
            <c:delete val="1"/>
          </c:dLbls>
          <c:cat>
            <c:strRef>
              <c:f>'By Students '!$B$45</c:f>
              <c:strCache>
                <c:ptCount val="1"/>
                <c:pt idx="0">
                  <c:v>SCHOOL Name HERE</c:v>
                </c:pt>
              </c:strCache>
            </c:strRef>
          </c:cat>
          <c:val>
            <c:numRef>
              <c:f>'By Students '!$B$47</c:f>
              <c:numCache>
                <c:formatCode>General</c:formatCode>
                <c:ptCount val="1"/>
              </c:numCache>
            </c:numRef>
          </c:val>
        </c:ser>
        <c:ser>
          <c:idx val="2"/>
          <c:order val="2"/>
          <c:spPr>
            <a:solidFill>
              <a:srgbClr val="FF0000"/>
            </a:solidFill>
          </c:spPr>
          <c:dLbls>
            <c:dLbl>
              <c:idx val="0"/>
              <c:spPr/>
              <c:txPr>
                <a:bodyPr/>
                <a:lstStyle/>
                <a:p>
                  <a:pPr>
                    <a:defRPr sz="1400" b="1" i="0"/>
                  </a:pPr>
                  <a:endParaRPr lang="en-US"/>
                </a:p>
              </c:txPr>
              <c:showVal val="1"/>
            </c:dLbl>
            <c:delete val="1"/>
          </c:dLbls>
          <c:cat>
            <c:strRef>
              <c:f>'By Students '!$B$45</c:f>
              <c:strCache>
                <c:ptCount val="1"/>
                <c:pt idx="0">
                  <c:v>SCHOOL Name HERE</c:v>
                </c:pt>
              </c:strCache>
            </c:strRef>
          </c:cat>
          <c:val>
            <c:numRef>
              <c:f>'By Students '!$B$48</c:f>
              <c:numCache>
                <c:formatCode>General</c:formatCode>
                <c:ptCount val="1"/>
              </c:numCache>
            </c:numRef>
          </c:val>
        </c:ser>
        <c:shape val="cone"/>
        <c:axId val="473900104"/>
        <c:axId val="473086184"/>
        <c:axId val="0"/>
      </c:bar3DChart>
      <c:catAx>
        <c:axId val="473900104"/>
        <c:scaling>
          <c:orientation val="minMax"/>
        </c:scaling>
        <c:axPos val="b"/>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086184"/>
        <c:crosses val="autoZero"/>
        <c:auto val="1"/>
        <c:lblAlgn val="ctr"/>
        <c:lblOffset val="100"/>
      </c:catAx>
      <c:valAx>
        <c:axId val="473086184"/>
        <c:scaling>
          <c:orientation val="minMax"/>
        </c:scaling>
        <c:axPos val="l"/>
        <c:majorGridlines>
          <c:spPr>
            <a:ln w="3175">
              <a:solidFill>
                <a:srgbClr val="808080"/>
              </a:solidFill>
              <a:prstDash val="solid"/>
            </a:ln>
          </c:spPr>
        </c:majorGridlines>
        <c:numFmt formatCode="0%"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900104"/>
        <c:crosses val="autoZero"/>
        <c:crossBetween val="between"/>
      </c:valAx>
      <c:spPr>
        <a:no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1"/>
  <c:lang val="en-US"/>
  <c:style val="18"/>
  <c:chart>
    <c:view3D>
      <c:depthPercent val="100"/>
      <c:rAngAx val="1"/>
    </c:view3D>
    <c:floor>
      <c:spPr>
        <a:noFill/>
        <a:ln w="3175">
          <a:solidFill>
            <a:srgbClr val="808080"/>
          </a:solidFill>
          <a:prstDash val="solid"/>
        </a:ln>
      </c:spPr>
    </c:floor>
    <c:sideWall>
      <c:spPr>
        <a:noFill/>
        <a:ln w="25400">
          <a:noFill/>
        </a:ln>
      </c:spPr>
    </c:sideWall>
    <c:backWall>
      <c:spPr>
        <a:noFill/>
        <a:ln w="25400">
          <a:noFill/>
        </a:ln>
      </c:spPr>
    </c:backWall>
    <c:plotArea>
      <c:layout/>
      <c:bar3DChart>
        <c:barDir val="col"/>
        <c:grouping val="percentStacked"/>
        <c:ser>
          <c:idx val="0"/>
          <c:order val="0"/>
          <c:tx>
            <c:strRef>
              <c:f>'By Students '!$A$28</c:f>
              <c:strCache>
                <c:ptCount val="1"/>
                <c:pt idx="0">
                  <c:v>0-1 Referrals</c:v>
                </c:pt>
              </c:strCache>
            </c:strRef>
          </c:tx>
          <c:spPr>
            <a:solidFill>
              <a:srgbClr val="008000"/>
            </a:solidFill>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dLbls>
          <c:cat>
            <c:strRef>
              <c:f>'By Students '!$B$27:$C$27</c:f>
              <c:strCache>
                <c:ptCount val="2"/>
                <c:pt idx="0">
                  <c:v>National Grades 6-9  for YEAR Average</c:v>
                </c:pt>
                <c:pt idx="1">
                  <c:v>Your school Name Here</c:v>
                </c:pt>
              </c:strCache>
            </c:strRef>
          </c:cat>
          <c:val>
            <c:numRef>
              <c:f>'By Students '!$B$28:$C$28</c:f>
              <c:numCache>
                <c:formatCode>General</c:formatCode>
                <c:ptCount val="2"/>
                <c:pt idx="0">
                  <c:v>78.0</c:v>
                </c:pt>
              </c:numCache>
            </c:numRef>
          </c:val>
        </c:ser>
        <c:ser>
          <c:idx val="1"/>
          <c:order val="1"/>
          <c:tx>
            <c:strRef>
              <c:f>'By Students '!$A$29</c:f>
              <c:strCache>
                <c:ptCount val="1"/>
                <c:pt idx="0">
                  <c:v>2-5 Referrals</c:v>
                </c:pt>
              </c:strCache>
            </c:strRef>
          </c:tx>
          <c:spPr>
            <a:solidFill>
              <a:srgbClr val="FFFF00"/>
            </a:solidFill>
          </c:spPr>
          <c:dLbls>
            <c:dLbl>
              <c:idx val="0"/>
              <c:spPr/>
              <c:txPr>
                <a:bodyPr/>
                <a:lstStyle/>
                <a:p>
                  <a:pPr>
                    <a:defRPr sz="1000" b="0" i="0" u="none" strike="noStrike" baseline="0">
                      <a:solidFill>
                        <a:srgbClr val="000000"/>
                      </a:solidFill>
                      <a:latin typeface="Calibri"/>
                      <a:ea typeface="Calibri"/>
                      <a:cs typeface="Calibri"/>
                    </a:defRPr>
                  </a:pPr>
                  <a:endParaRPr lang="en-US"/>
                </a:p>
              </c:txPr>
              <c:showVal val="1"/>
            </c:dLbl>
            <c:dLbl>
              <c:idx val="1"/>
              <c:spPr/>
              <c:txPr>
                <a:bodyPr/>
                <a:lstStyle/>
                <a:p>
                  <a:pPr>
                    <a:defRPr sz="1000" b="0" i="0" u="none" strike="noStrike" baseline="0">
                      <a:solidFill>
                        <a:srgbClr val="000000"/>
                      </a:solidFill>
                      <a:latin typeface="Calibri"/>
                      <a:ea typeface="Calibri"/>
                      <a:cs typeface="Calibri"/>
                    </a:defRPr>
                  </a:pPr>
                  <a:endParaRPr lang="en-US"/>
                </a:p>
              </c:txPr>
              <c:showVal val="1"/>
            </c:dLbl>
            <c:delete val="1"/>
          </c:dLbls>
          <c:cat>
            <c:strRef>
              <c:f>'By Students '!$B$27:$C$27</c:f>
              <c:strCache>
                <c:ptCount val="2"/>
                <c:pt idx="0">
                  <c:v>National Grades 6-9  for YEAR Average</c:v>
                </c:pt>
                <c:pt idx="1">
                  <c:v>Your school Name Here</c:v>
                </c:pt>
              </c:strCache>
            </c:strRef>
          </c:cat>
          <c:val>
            <c:numRef>
              <c:f>'By Students '!$B$29:$C$29</c:f>
              <c:numCache>
                <c:formatCode>General</c:formatCode>
                <c:ptCount val="2"/>
                <c:pt idx="0">
                  <c:v>14.0</c:v>
                </c:pt>
              </c:numCache>
            </c:numRef>
          </c:val>
        </c:ser>
        <c:ser>
          <c:idx val="2"/>
          <c:order val="2"/>
          <c:tx>
            <c:strRef>
              <c:f>'By Students '!$A$30</c:f>
              <c:strCache>
                <c:ptCount val="1"/>
                <c:pt idx="0">
                  <c:v>6+ Referrals</c:v>
                </c:pt>
              </c:strCache>
            </c:strRef>
          </c:tx>
          <c:spPr>
            <a:solidFill>
              <a:srgbClr val="FF0000"/>
            </a:solidFill>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dLbls>
          <c:cat>
            <c:strRef>
              <c:f>'By Students '!$B$27:$C$27</c:f>
              <c:strCache>
                <c:ptCount val="2"/>
                <c:pt idx="0">
                  <c:v>National Grades 6-9  for YEAR Average</c:v>
                </c:pt>
                <c:pt idx="1">
                  <c:v>Your school Name Here</c:v>
                </c:pt>
              </c:strCache>
            </c:strRef>
          </c:cat>
          <c:val>
            <c:numRef>
              <c:f>'By Students '!$B$30:$C$30</c:f>
              <c:numCache>
                <c:formatCode>General</c:formatCode>
                <c:ptCount val="2"/>
                <c:pt idx="0">
                  <c:v>8.0</c:v>
                </c:pt>
              </c:numCache>
            </c:numRef>
          </c:val>
        </c:ser>
        <c:shape val="pyramid"/>
        <c:axId val="473741128"/>
        <c:axId val="473744664"/>
        <c:axId val="0"/>
      </c:bar3DChart>
      <c:catAx>
        <c:axId val="473741128"/>
        <c:scaling>
          <c:orientation val="minMax"/>
        </c:scaling>
        <c:axPos val="b"/>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744664"/>
        <c:crosses val="autoZero"/>
        <c:auto val="1"/>
        <c:lblAlgn val="ctr"/>
        <c:lblOffset val="100"/>
      </c:catAx>
      <c:valAx>
        <c:axId val="473744664"/>
        <c:scaling>
          <c:orientation val="minMax"/>
        </c:scaling>
        <c:axPos val="l"/>
        <c:majorGridlines>
          <c:spPr>
            <a:ln w="3175">
              <a:solidFill>
                <a:srgbClr val="808080"/>
              </a:solidFill>
              <a:prstDash val="solid"/>
            </a:ln>
          </c:spPr>
        </c:majorGridlines>
        <c:numFmt formatCode="0%"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741128"/>
        <c:crosses val="autoZero"/>
        <c:crossBetween val="between"/>
      </c:valAx>
      <c:spPr>
        <a:no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1"/>
  <c:lang val="en-US"/>
  <c:style val="18"/>
  <c:chart>
    <c:view3D>
      <c:depthPercent val="100"/>
      <c:rAngAx val="1"/>
    </c:view3D>
    <c:floor>
      <c:spPr>
        <a:noFill/>
        <a:ln w="3175">
          <a:solidFill>
            <a:srgbClr val="808080"/>
          </a:solidFill>
          <a:prstDash val="solid"/>
        </a:ln>
      </c:spPr>
    </c:floor>
    <c:sideWall>
      <c:spPr>
        <a:noFill/>
        <a:ln w="25400">
          <a:noFill/>
        </a:ln>
      </c:spPr>
    </c:sideWall>
    <c:backWall>
      <c:spPr>
        <a:noFill/>
        <a:ln w="25400">
          <a:noFill/>
        </a:ln>
      </c:spPr>
    </c:backWall>
    <c:plotArea>
      <c:layout/>
      <c:bar3DChart>
        <c:barDir val="col"/>
        <c:grouping val="percentStacked"/>
        <c:ser>
          <c:idx val="0"/>
          <c:order val="0"/>
          <c:tx>
            <c:strRef>
              <c:f>'By Students '!$A$35</c:f>
              <c:strCache>
                <c:ptCount val="1"/>
                <c:pt idx="0">
                  <c:v>0-1 Referrals</c:v>
                </c:pt>
              </c:strCache>
            </c:strRef>
          </c:tx>
          <c:spPr>
            <a:solidFill>
              <a:srgbClr val="008000"/>
            </a:solidFill>
          </c:spPr>
          <c:dLbls>
            <c:dLbl>
              <c:idx val="0"/>
              <c:spPr/>
              <c:txPr>
                <a:bodyPr/>
                <a:lstStyle/>
                <a:p>
                  <a:pPr>
                    <a:defRPr sz="1000" b="0" i="0" u="none" strike="noStrike" baseline="0">
                      <a:solidFill>
                        <a:srgbClr val="000000"/>
                      </a:solidFill>
                      <a:latin typeface="Calibri"/>
                      <a:ea typeface="Calibri"/>
                      <a:cs typeface="Calibri"/>
                    </a:defRPr>
                  </a:pPr>
                  <a:endParaRPr lang="en-US"/>
                </a:p>
              </c:txPr>
              <c:showVal val="1"/>
            </c:dLbl>
            <c:dLbl>
              <c:idx val="1"/>
              <c:spPr/>
              <c:txPr>
                <a:bodyPr/>
                <a:lstStyle/>
                <a:p>
                  <a:pPr>
                    <a:defRPr sz="1000" b="0" i="0" u="none" strike="noStrike" baseline="0">
                      <a:solidFill>
                        <a:srgbClr val="000000"/>
                      </a:solidFill>
                      <a:latin typeface="Calibri"/>
                      <a:ea typeface="Calibri"/>
                      <a:cs typeface="Calibri"/>
                    </a:defRPr>
                  </a:pPr>
                  <a:endParaRPr lang="en-US"/>
                </a:p>
              </c:txPr>
              <c:showVal val="1"/>
            </c:dLbl>
            <c:delete val="1"/>
          </c:dLbls>
          <c:cat>
            <c:strRef>
              <c:f>'By Students '!$B$34:$C$34</c:f>
              <c:strCache>
                <c:ptCount val="2"/>
                <c:pt idx="0">
                  <c:v>National Grades 9-12</c:v>
                </c:pt>
                <c:pt idx="1">
                  <c:v>Your School's name here</c:v>
                </c:pt>
              </c:strCache>
            </c:strRef>
          </c:cat>
          <c:val>
            <c:numRef>
              <c:f>'By Students '!$B$35:$C$35</c:f>
              <c:numCache>
                <c:formatCode>General</c:formatCode>
                <c:ptCount val="2"/>
                <c:pt idx="0">
                  <c:v>72.0</c:v>
                </c:pt>
              </c:numCache>
            </c:numRef>
          </c:val>
        </c:ser>
        <c:ser>
          <c:idx val="1"/>
          <c:order val="1"/>
          <c:tx>
            <c:strRef>
              <c:f>'By Students '!$A$36</c:f>
              <c:strCache>
                <c:ptCount val="1"/>
                <c:pt idx="0">
                  <c:v>2-5 Referrals</c:v>
                </c:pt>
              </c:strCache>
            </c:strRef>
          </c:tx>
          <c:spPr>
            <a:solidFill>
              <a:srgbClr val="FFFF00"/>
            </a:solidFill>
          </c:spPr>
          <c:dLbls>
            <c:dLbl>
              <c:idx val="0"/>
              <c:spPr/>
              <c:txPr>
                <a:bodyPr/>
                <a:lstStyle/>
                <a:p>
                  <a:pPr>
                    <a:defRPr sz="1000" b="0" i="0" u="none" strike="noStrike" baseline="0">
                      <a:solidFill>
                        <a:srgbClr val="000000"/>
                      </a:solidFill>
                      <a:latin typeface="Calibri"/>
                      <a:ea typeface="Calibri"/>
                      <a:cs typeface="Calibri"/>
                    </a:defRPr>
                  </a:pPr>
                  <a:endParaRPr lang="en-US"/>
                </a:p>
              </c:txPr>
              <c:showVal val="1"/>
            </c:dLbl>
            <c:dLbl>
              <c:idx val="1"/>
              <c:spPr/>
              <c:txPr>
                <a:bodyPr/>
                <a:lstStyle/>
                <a:p>
                  <a:pPr>
                    <a:defRPr sz="1000" b="0" i="0" u="none" strike="noStrike" baseline="0">
                      <a:solidFill>
                        <a:srgbClr val="000000"/>
                      </a:solidFill>
                      <a:latin typeface="Calibri"/>
                      <a:ea typeface="Calibri"/>
                      <a:cs typeface="Calibri"/>
                    </a:defRPr>
                  </a:pPr>
                  <a:endParaRPr lang="en-US"/>
                </a:p>
              </c:txPr>
              <c:showVal val="1"/>
            </c:dLbl>
            <c:delete val="1"/>
          </c:dLbls>
          <c:cat>
            <c:strRef>
              <c:f>'By Students '!$B$34:$C$34</c:f>
              <c:strCache>
                <c:ptCount val="2"/>
                <c:pt idx="0">
                  <c:v>National Grades 9-12</c:v>
                </c:pt>
                <c:pt idx="1">
                  <c:v>Your School's name here</c:v>
                </c:pt>
              </c:strCache>
            </c:strRef>
          </c:cat>
          <c:val>
            <c:numRef>
              <c:f>'By Students '!$B$36:$C$36</c:f>
              <c:numCache>
                <c:formatCode>General</c:formatCode>
                <c:ptCount val="2"/>
                <c:pt idx="0">
                  <c:v>17.0</c:v>
                </c:pt>
              </c:numCache>
            </c:numRef>
          </c:val>
        </c:ser>
        <c:ser>
          <c:idx val="2"/>
          <c:order val="2"/>
          <c:tx>
            <c:strRef>
              <c:f>'By Students '!$A$37</c:f>
              <c:strCache>
                <c:ptCount val="1"/>
                <c:pt idx="0">
                  <c:v>6+ Referrals</c:v>
                </c:pt>
              </c:strCache>
            </c:strRef>
          </c:tx>
          <c:spPr>
            <a:solidFill>
              <a:srgbClr val="FF0000"/>
            </a:solidFill>
          </c:spPr>
          <c:dLbls>
            <c:dLbl>
              <c:idx val="0"/>
              <c:spPr/>
              <c:txPr>
                <a:bodyPr/>
                <a:lstStyle/>
                <a:p>
                  <a:pPr>
                    <a:defRPr sz="1000" b="0" i="0" u="none" strike="noStrike" baseline="0">
                      <a:solidFill>
                        <a:srgbClr val="000000"/>
                      </a:solidFill>
                      <a:latin typeface="Calibri"/>
                      <a:ea typeface="Calibri"/>
                      <a:cs typeface="Calibri"/>
                    </a:defRPr>
                  </a:pPr>
                  <a:endParaRPr lang="en-US"/>
                </a:p>
              </c:txPr>
              <c:showVal val="1"/>
            </c:dLbl>
            <c:dLbl>
              <c:idx val="1"/>
              <c:spPr/>
              <c:txPr>
                <a:bodyPr/>
                <a:lstStyle/>
                <a:p>
                  <a:pPr>
                    <a:defRPr sz="1000" b="0" i="0" u="none" strike="noStrike" baseline="0">
                      <a:solidFill>
                        <a:srgbClr val="000000"/>
                      </a:solidFill>
                      <a:latin typeface="Calibri"/>
                      <a:ea typeface="Calibri"/>
                      <a:cs typeface="Calibri"/>
                    </a:defRPr>
                  </a:pPr>
                  <a:endParaRPr lang="en-US"/>
                </a:p>
              </c:txPr>
              <c:showVal val="1"/>
            </c:dLbl>
            <c:delete val="1"/>
          </c:dLbls>
          <c:cat>
            <c:strRef>
              <c:f>'By Students '!$B$34:$C$34</c:f>
              <c:strCache>
                <c:ptCount val="2"/>
                <c:pt idx="0">
                  <c:v>National Grades 9-12</c:v>
                </c:pt>
                <c:pt idx="1">
                  <c:v>Your School's name here</c:v>
                </c:pt>
              </c:strCache>
            </c:strRef>
          </c:cat>
          <c:val>
            <c:numRef>
              <c:f>'By Students '!$B$37:$C$37</c:f>
              <c:numCache>
                <c:formatCode>General</c:formatCode>
                <c:ptCount val="2"/>
                <c:pt idx="0">
                  <c:v>11.0</c:v>
                </c:pt>
              </c:numCache>
            </c:numRef>
          </c:val>
        </c:ser>
        <c:shape val="pyramid"/>
        <c:axId val="483204696"/>
        <c:axId val="483177432"/>
        <c:axId val="0"/>
      </c:bar3DChart>
      <c:catAx>
        <c:axId val="483204696"/>
        <c:scaling>
          <c:orientation val="minMax"/>
        </c:scaling>
        <c:axPos val="b"/>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3177432"/>
        <c:crosses val="autoZero"/>
        <c:auto val="1"/>
        <c:lblAlgn val="ctr"/>
        <c:lblOffset val="100"/>
      </c:catAx>
      <c:valAx>
        <c:axId val="483177432"/>
        <c:scaling>
          <c:orientation val="minMax"/>
        </c:scaling>
        <c:axPos val="l"/>
        <c:majorGridlines>
          <c:spPr>
            <a:ln w="3175">
              <a:solidFill>
                <a:srgbClr val="808080"/>
              </a:solidFill>
              <a:prstDash val="solid"/>
            </a:ln>
          </c:spPr>
        </c:majorGridlines>
        <c:numFmt formatCode="0%"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3204696"/>
        <c:crosses val="autoZero"/>
        <c:crossBetween val="between"/>
      </c:valAx>
      <c:spPr>
        <a:no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1"/>
  <c:lang val="en-US"/>
  <c:style val="18"/>
  <c:chart>
    <c:view3D>
      <c:depthPercent val="100"/>
      <c:rAngAx val="1"/>
    </c:view3D>
    <c:floor>
      <c:spPr>
        <a:noFill/>
        <a:ln w="3175">
          <a:solidFill>
            <a:srgbClr val="808080"/>
          </a:solidFill>
          <a:prstDash val="solid"/>
        </a:ln>
      </c:spPr>
    </c:floor>
    <c:sideWall>
      <c:spPr>
        <a:noFill/>
        <a:ln w="25400">
          <a:noFill/>
        </a:ln>
      </c:spPr>
    </c:sideWall>
    <c:backWall>
      <c:spPr>
        <a:noFill/>
        <a:ln w="25400">
          <a:noFill/>
        </a:ln>
      </c:spPr>
    </c:backWall>
    <c:plotArea>
      <c:layout/>
      <c:bar3DChart>
        <c:barDir val="col"/>
        <c:grouping val="percentStacked"/>
        <c:ser>
          <c:idx val="0"/>
          <c:order val="0"/>
          <c:tx>
            <c:strRef>
              <c:f>'By Students '!$A$18</c:f>
              <c:strCache>
                <c:ptCount val="1"/>
                <c:pt idx="0">
                  <c:v>0-1 Referrals</c:v>
                </c:pt>
              </c:strCache>
            </c:strRef>
          </c:tx>
          <c:spPr>
            <a:solidFill>
              <a:srgbClr val="008000"/>
            </a:solidFill>
          </c:spPr>
          <c:dLbls>
            <c:dLbl>
              <c:idx val="0"/>
              <c:spPr/>
              <c:txPr>
                <a:bodyPr/>
                <a:lstStyle/>
                <a:p>
                  <a:pPr>
                    <a:defRPr sz="1000" b="0" i="0" u="none" strike="noStrike" baseline="0">
                      <a:solidFill>
                        <a:srgbClr val="000000"/>
                      </a:solidFill>
                      <a:latin typeface="Calibri"/>
                      <a:ea typeface="Calibri"/>
                      <a:cs typeface="Calibri"/>
                    </a:defRPr>
                  </a:pPr>
                  <a:endParaRPr lang="en-US"/>
                </a:p>
              </c:txPr>
              <c:showVal val="1"/>
            </c:dLbl>
            <c:dLbl>
              <c:idx val="1"/>
              <c:spPr/>
              <c:txPr>
                <a:bodyPr/>
                <a:lstStyle/>
                <a:p>
                  <a:pPr>
                    <a:defRPr sz="1000" b="0" i="0" u="none" strike="noStrike" baseline="0">
                      <a:solidFill>
                        <a:srgbClr val="000000"/>
                      </a:solidFill>
                      <a:latin typeface="Calibri"/>
                      <a:ea typeface="Calibri"/>
                      <a:cs typeface="Calibri"/>
                    </a:defRPr>
                  </a:pPr>
                  <a:endParaRPr lang="en-US"/>
                </a:p>
              </c:txPr>
              <c:showVal val="1"/>
            </c:dLbl>
            <c:delete val="1"/>
          </c:dLbls>
          <c:cat>
            <c:strRef>
              <c:f>'By Students '!$B$17:$C$17</c:f>
              <c:strCache>
                <c:ptCount val="2"/>
                <c:pt idx="0">
                  <c:v>National Grades K-6 for Year Average</c:v>
                </c:pt>
                <c:pt idx="1">
                  <c:v>Your School Name Here</c:v>
                </c:pt>
              </c:strCache>
            </c:strRef>
          </c:cat>
          <c:val>
            <c:numRef>
              <c:f>'By Students '!$B$18:$C$18</c:f>
              <c:numCache>
                <c:formatCode>General</c:formatCode>
                <c:ptCount val="2"/>
                <c:pt idx="0">
                  <c:v>90.0</c:v>
                </c:pt>
              </c:numCache>
            </c:numRef>
          </c:val>
        </c:ser>
        <c:ser>
          <c:idx val="1"/>
          <c:order val="1"/>
          <c:tx>
            <c:strRef>
              <c:f>'By Students '!$A$19</c:f>
              <c:strCache>
                <c:ptCount val="1"/>
                <c:pt idx="0">
                  <c:v>2-5 Referrals</c:v>
                </c:pt>
              </c:strCache>
            </c:strRef>
          </c:tx>
          <c:spPr>
            <a:solidFill>
              <a:srgbClr val="FFFF00"/>
            </a:solidFill>
          </c:spPr>
          <c:dLbls>
            <c:dLbl>
              <c:idx val="0"/>
              <c:spPr/>
              <c:txPr>
                <a:bodyPr/>
                <a:lstStyle/>
                <a:p>
                  <a:pPr>
                    <a:defRPr sz="1000" b="0" i="0" u="none" strike="noStrike" baseline="0">
                      <a:solidFill>
                        <a:srgbClr val="000000"/>
                      </a:solidFill>
                      <a:latin typeface="Calibri"/>
                      <a:ea typeface="Calibri"/>
                      <a:cs typeface="Calibri"/>
                    </a:defRPr>
                  </a:pPr>
                  <a:endParaRPr lang="en-US"/>
                </a:p>
              </c:txPr>
              <c:showVal val="1"/>
            </c:dLbl>
            <c:dLbl>
              <c:idx val="1"/>
              <c:spPr/>
              <c:txPr>
                <a:bodyPr/>
                <a:lstStyle/>
                <a:p>
                  <a:pPr>
                    <a:defRPr sz="1000" b="0" i="0" u="none" strike="noStrike" baseline="0">
                      <a:solidFill>
                        <a:srgbClr val="000000"/>
                      </a:solidFill>
                      <a:latin typeface="Calibri"/>
                      <a:ea typeface="Calibri"/>
                      <a:cs typeface="Calibri"/>
                    </a:defRPr>
                  </a:pPr>
                  <a:endParaRPr lang="en-US"/>
                </a:p>
              </c:txPr>
              <c:showVal val="1"/>
            </c:dLbl>
            <c:delete val="1"/>
          </c:dLbls>
          <c:cat>
            <c:strRef>
              <c:f>'By Students '!$B$17:$C$17</c:f>
              <c:strCache>
                <c:ptCount val="2"/>
                <c:pt idx="0">
                  <c:v>National Grades K-6 for Year Average</c:v>
                </c:pt>
                <c:pt idx="1">
                  <c:v>Your School Name Here</c:v>
                </c:pt>
              </c:strCache>
            </c:strRef>
          </c:cat>
          <c:val>
            <c:numRef>
              <c:f>'By Students '!$B$19:$C$19</c:f>
              <c:numCache>
                <c:formatCode>General</c:formatCode>
                <c:ptCount val="2"/>
                <c:pt idx="0">
                  <c:v>7.0</c:v>
                </c:pt>
              </c:numCache>
            </c:numRef>
          </c:val>
        </c:ser>
        <c:ser>
          <c:idx val="2"/>
          <c:order val="2"/>
          <c:tx>
            <c:strRef>
              <c:f>'By Students '!$A$20</c:f>
              <c:strCache>
                <c:ptCount val="1"/>
                <c:pt idx="0">
                  <c:v>6+ Referrals</c:v>
                </c:pt>
              </c:strCache>
            </c:strRef>
          </c:tx>
          <c:spPr>
            <a:solidFill>
              <a:srgbClr val="FF0000"/>
            </a:solidFill>
          </c:spPr>
          <c:dLbls>
            <c:dLbl>
              <c:idx val="0"/>
              <c:spPr/>
              <c:txPr>
                <a:bodyPr/>
                <a:lstStyle/>
                <a:p>
                  <a:pPr>
                    <a:defRPr sz="1000" b="0" i="0" u="none" strike="noStrike" baseline="0">
                      <a:solidFill>
                        <a:srgbClr val="000000"/>
                      </a:solidFill>
                      <a:latin typeface="Calibri"/>
                      <a:ea typeface="Calibri"/>
                      <a:cs typeface="Calibri"/>
                    </a:defRPr>
                  </a:pPr>
                  <a:endParaRPr lang="en-US"/>
                </a:p>
              </c:txPr>
              <c:showVal val="1"/>
            </c:dLbl>
            <c:dLbl>
              <c:idx val="1"/>
              <c:spPr/>
              <c:txPr>
                <a:bodyPr/>
                <a:lstStyle/>
                <a:p>
                  <a:pPr>
                    <a:defRPr sz="1000" b="0" i="0" u="none" strike="noStrike" baseline="0">
                      <a:solidFill>
                        <a:srgbClr val="000000"/>
                      </a:solidFill>
                      <a:latin typeface="Calibri"/>
                      <a:ea typeface="Calibri"/>
                      <a:cs typeface="Calibri"/>
                    </a:defRPr>
                  </a:pPr>
                  <a:endParaRPr lang="en-US"/>
                </a:p>
              </c:txPr>
              <c:showVal val="1"/>
            </c:dLbl>
            <c:delete val="1"/>
          </c:dLbls>
          <c:cat>
            <c:strRef>
              <c:f>'By Students '!$B$17:$C$17</c:f>
              <c:strCache>
                <c:ptCount val="2"/>
                <c:pt idx="0">
                  <c:v>National Grades K-6 for Year Average</c:v>
                </c:pt>
                <c:pt idx="1">
                  <c:v>Your School Name Here</c:v>
                </c:pt>
              </c:strCache>
            </c:strRef>
          </c:cat>
          <c:val>
            <c:numRef>
              <c:f>'By Students '!$B$20:$C$20</c:f>
              <c:numCache>
                <c:formatCode>General</c:formatCode>
                <c:ptCount val="2"/>
                <c:pt idx="0">
                  <c:v>3.0</c:v>
                </c:pt>
              </c:numCache>
            </c:numRef>
          </c:val>
        </c:ser>
        <c:shape val="pyramid"/>
        <c:axId val="483279800"/>
        <c:axId val="483276856"/>
        <c:axId val="0"/>
      </c:bar3DChart>
      <c:catAx>
        <c:axId val="483279800"/>
        <c:scaling>
          <c:orientation val="minMax"/>
        </c:scaling>
        <c:axPos val="b"/>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3276856"/>
        <c:crosses val="autoZero"/>
        <c:auto val="1"/>
        <c:lblAlgn val="ctr"/>
        <c:lblOffset val="100"/>
      </c:catAx>
      <c:valAx>
        <c:axId val="483276856"/>
        <c:scaling>
          <c:orientation val="minMax"/>
          <c:min val="0.0"/>
        </c:scaling>
        <c:axPos val="l"/>
        <c:majorGridlines>
          <c:spPr>
            <a:ln w="3175">
              <a:solidFill>
                <a:srgbClr val="808080"/>
              </a:solidFill>
              <a:prstDash val="solid"/>
            </a:ln>
          </c:spPr>
        </c:majorGridlines>
        <c:numFmt formatCode="0%"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3279800"/>
        <c:crosses val="autoZero"/>
        <c:crossBetween val="between"/>
      </c:valAx>
      <c:spPr>
        <a:no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1"/>
  <c:lang val="en-US"/>
  <c:style val="18"/>
  <c:chart>
    <c:view3D>
      <c:depthPercent val="100"/>
      <c:rAngAx val="1"/>
    </c:view3D>
    <c:floor>
      <c:spPr>
        <a:noFill/>
        <a:ln w="3175">
          <a:solidFill>
            <a:srgbClr val="808080"/>
          </a:solidFill>
          <a:prstDash val="solid"/>
        </a:ln>
      </c:spPr>
    </c:floor>
    <c:sideWall>
      <c:spPr>
        <a:noFill/>
        <a:ln w="25400">
          <a:noFill/>
        </a:ln>
      </c:spPr>
    </c:sideWall>
    <c:backWall>
      <c:spPr>
        <a:noFill/>
        <a:ln w="25400">
          <a:noFill/>
        </a:ln>
      </c:spPr>
    </c:backWall>
    <c:plotArea>
      <c:layout/>
      <c:bar3DChart>
        <c:barDir val="col"/>
        <c:grouping val="percentStacked"/>
        <c:ser>
          <c:idx val="0"/>
          <c:order val="0"/>
          <c:tx>
            <c:strRef>
              <c:f>'By Students '!$A$65</c:f>
              <c:strCache>
                <c:ptCount val="1"/>
                <c:pt idx="0">
                  <c:v>0-1 Referrals</c:v>
                </c:pt>
              </c:strCache>
            </c:strRef>
          </c:tx>
          <c:spPr>
            <a:solidFill>
              <a:srgbClr val="008000"/>
            </a:solidFill>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dLbls>
          <c:cat>
            <c:strRef>
              <c:f>'By Students '!$B$64:$C$64</c:f>
              <c:strCache>
                <c:ptCount val="2"/>
                <c:pt idx="0">
                  <c:v>National K-8 / K-12</c:v>
                </c:pt>
                <c:pt idx="1">
                  <c:v>Your School's name here</c:v>
                </c:pt>
              </c:strCache>
            </c:strRef>
          </c:cat>
          <c:val>
            <c:numRef>
              <c:f>'By Students '!$B$65:$C$65</c:f>
              <c:numCache>
                <c:formatCode>General</c:formatCode>
                <c:ptCount val="2"/>
                <c:pt idx="0">
                  <c:v>77.0</c:v>
                </c:pt>
              </c:numCache>
            </c:numRef>
          </c:val>
        </c:ser>
        <c:ser>
          <c:idx val="1"/>
          <c:order val="1"/>
          <c:tx>
            <c:strRef>
              <c:f>'By Students '!$A$66</c:f>
              <c:strCache>
                <c:ptCount val="1"/>
                <c:pt idx="0">
                  <c:v>2-5 Referrals</c:v>
                </c:pt>
              </c:strCache>
            </c:strRef>
          </c:tx>
          <c:spPr>
            <a:solidFill>
              <a:srgbClr val="FFFF00"/>
            </a:solidFill>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dLbls>
          <c:cat>
            <c:strRef>
              <c:f>'By Students '!$B$64:$C$64</c:f>
              <c:strCache>
                <c:ptCount val="2"/>
                <c:pt idx="0">
                  <c:v>National K-8 / K-12</c:v>
                </c:pt>
                <c:pt idx="1">
                  <c:v>Your School's name here</c:v>
                </c:pt>
              </c:strCache>
            </c:strRef>
          </c:cat>
          <c:val>
            <c:numRef>
              <c:f>'By Students '!$B$66:$C$66</c:f>
              <c:numCache>
                <c:formatCode>General</c:formatCode>
                <c:ptCount val="2"/>
                <c:pt idx="0">
                  <c:v>14.0</c:v>
                </c:pt>
              </c:numCache>
            </c:numRef>
          </c:val>
        </c:ser>
        <c:ser>
          <c:idx val="2"/>
          <c:order val="2"/>
          <c:tx>
            <c:strRef>
              <c:f>'By Students '!$A$67</c:f>
              <c:strCache>
                <c:ptCount val="1"/>
                <c:pt idx="0">
                  <c:v>6+ Referrals</c:v>
                </c:pt>
              </c:strCache>
            </c:strRef>
          </c:tx>
          <c:spPr>
            <a:solidFill>
              <a:srgbClr val="FF0000"/>
            </a:solidFill>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dLbls>
          <c:cat>
            <c:strRef>
              <c:f>'By Students '!$B$64:$C$64</c:f>
              <c:strCache>
                <c:ptCount val="2"/>
                <c:pt idx="0">
                  <c:v>National K-8 / K-12</c:v>
                </c:pt>
                <c:pt idx="1">
                  <c:v>Your School's name here</c:v>
                </c:pt>
              </c:strCache>
            </c:strRef>
          </c:cat>
          <c:val>
            <c:numRef>
              <c:f>'By Students '!$B$67:$C$67</c:f>
              <c:numCache>
                <c:formatCode>General</c:formatCode>
                <c:ptCount val="2"/>
                <c:pt idx="0">
                  <c:v>9.0</c:v>
                </c:pt>
              </c:numCache>
            </c:numRef>
          </c:val>
        </c:ser>
        <c:shape val="pyramid"/>
        <c:axId val="483214680"/>
        <c:axId val="483210328"/>
        <c:axId val="0"/>
      </c:bar3DChart>
      <c:catAx>
        <c:axId val="483214680"/>
        <c:scaling>
          <c:orientation val="minMax"/>
        </c:scaling>
        <c:axPos val="b"/>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3210328"/>
        <c:crosses val="autoZero"/>
        <c:auto val="1"/>
        <c:lblAlgn val="ctr"/>
        <c:lblOffset val="100"/>
      </c:catAx>
      <c:valAx>
        <c:axId val="483210328"/>
        <c:scaling>
          <c:orientation val="minMax"/>
        </c:scaling>
        <c:axPos val="l"/>
        <c:majorGridlines>
          <c:spPr>
            <a:ln w="3175">
              <a:solidFill>
                <a:srgbClr val="808080"/>
              </a:solidFill>
              <a:prstDash val="solid"/>
            </a:ln>
          </c:spPr>
        </c:majorGridlines>
        <c:numFmt formatCode="0%"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83214680"/>
        <c:crosses val="autoZero"/>
        <c:crossBetween val="between"/>
      </c:valAx>
      <c:spPr>
        <a:no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Major</a:t>
            </a:r>
            <a:r>
              <a:rPr lang="en-US" baseline="0"/>
              <a:t> Referrals Per Day Per Month </a:t>
            </a:r>
            <a:r>
              <a:rPr lang="en-US"/>
              <a:t>2008-2009</a:t>
            </a:r>
          </a:p>
        </c:rich>
      </c:tx>
      <c:spPr>
        <a:noFill/>
        <a:ln w="25400">
          <a:noFill/>
        </a:ln>
      </c:spPr>
    </c:title>
    <c:plotArea>
      <c:layout/>
      <c:barChart>
        <c:barDir val="col"/>
        <c:grouping val="clustered"/>
        <c:ser>
          <c:idx val="0"/>
          <c:order val="0"/>
          <c:tx>
            <c:strRef>
              <c:f>'Per Day'!$B$38</c:f>
              <c:strCache>
                <c:ptCount val="1"/>
                <c:pt idx="0">
                  <c:v>2008-2009</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'Per Day'!$A$39:$A$50</c:f>
              <c:strCache>
                <c:ptCount val="12"/>
                <c:pt idx="0">
                  <c:v>August</c:v>
                </c:pt>
                <c:pt idx="1">
                  <c:v>September</c:v>
                </c:pt>
                <c:pt idx="2">
                  <c:v>October</c:v>
                </c:pt>
                <c:pt idx="3">
                  <c:v>November</c:v>
                </c:pt>
                <c:pt idx="4">
                  <c:v>December</c:v>
                </c:pt>
                <c:pt idx="5">
                  <c:v>January</c:v>
                </c:pt>
                <c:pt idx="6">
                  <c:v>February</c:v>
                </c:pt>
                <c:pt idx="7">
                  <c:v>March</c:v>
                </c:pt>
                <c:pt idx="8">
                  <c:v>April</c:v>
                </c:pt>
                <c:pt idx="9">
                  <c:v>May</c:v>
                </c:pt>
                <c:pt idx="10">
                  <c:v>June</c:v>
                </c:pt>
                <c:pt idx="11">
                  <c:v>July</c:v>
                </c:pt>
              </c:strCache>
            </c:strRef>
          </c:cat>
          <c:val>
            <c:numRef>
              <c:f>'Per Day'!$B$39:$B$50</c:f>
              <c:numCache>
                <c:formatCode>General</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ser>
        <c:axId val="473870888"/>
        <c:axId val="473559144"/>
      </c:barChart>
      <c:catAx>
        <c:axId val="473870888"/>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473559144"/>
        <c:crosses val="autoZero"/>
        <c:auto val="1"/>
        <c:lblAlgn val="ctr"/>
        <c:lblOffset val="100"/>
      </c:catAx>
      <c:valAx>
        <c:axId val="473559144"/>
        <c:scaling>
          <c:orientation val="minMax"/>
        </c:scaling>
        <c:axPos val="l"/>
        <c:majorGridlines>
          <c:spPr>
            <a:ln w="3175">
              <a:solidFill>
                <a:srgbClr val="808080"/>
              </a:solidFill>
              <a:prstDash val="solid"/>
            </a:ln>
          </c:spPr>
        </c:majorGridlines>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870888"/>
        <c:crosses val="autoZero"/>
        <c:crossBetween val="between"/>
      </c:valAx>
      <c:spPr>
        <a:solidFill>
          <a:srgbClr val="FFFFFF"/>
        </a:solid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Office Disciplinary Referral Problem Behaviors </a:t>
            </a:r>
          </a:p>
        </c:rich>
      </c:tx>
      <c:spPr>
        <a:noFill/>
        <a:ln w="25400">
          <a:noFill/>
        </a:ln>
      </c:spPr>
    </c:title>
    <c:plotArea>
      <c:layout/>
      <c:barChart>
        <c:barDir val="col"/>
        <c:grouping val="clustered"/>
        <c:ser>
          <c:idx val="0"/>
          <c:order val="0"/>
          <c:tx>
            <c:strRef>
              <c:f>Behavior!$C$36</c:f>
              <c:strCache>
                <c:ptCount val="1"/>
                <c:pt idx="0">
                  <c:v>MONTH?!</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Behavior!$B$37:$B$60</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Behavior!$C$37:$C$60</c:f>
              <c:numCache>
                <c:formatCode>General</c:formatCode>
                <c:ptCount val="24"/>
              </c:numCache>
            </c:numRef>
          </c:val>
        </c:ser>
        <c:axId val="570042712"/>
        <c:axId val="570394808"/>
      </c:barChart>
      <c:catAx>
        <c:axId val="570042712"/>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570394808"/>
        <c:crosses val="autoZero"/>
        <c:auto val="1"/>
        <c:lblAlgn val="ctr"/>
        <c:lblOffset val="100"/>
      </c:catAx>
      <c:valAx>
        <c:axId val="570394808"/>
        <c:scaling>
          <c:orientation val="minMax"/>
        </c:scaling>
        <c:axPos val="l"/>
        <c:majorGridlines>
          <c:spPr>
            <a:ln w="3175">
              <a:solidFill>
                <a:srgbClr val="808080"/>
              </a:solidFill>
              <a:prstDash val="solid"/>
            </a:ln>
          </c:spPr>
        </c:majorGridlines>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570042712"/>
        <c:crosses val="autoZero"/>
        <c:crossBetween val="between"/>
      </c:valAx>
      <c:spPr>
        <a:solidFill>
          <a:srgbClr val="FFFFFF"/>
        </a:solid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Office Disciplinary Referral Problem Behaviors</a:t>
            </a:r>
          </a:p>
        </c:rich>
      </c:tx>
      <c:spPr>
        <a:noFill/>
        <a:ln w="25400">
          <a:noFill/>
        </a:ln>
      </c:spPr>
    </c:title>
    <c:plotArea>
      <c:layout/>
      <c:barChart>
        <c:barDir val="col"/>
        <c:grouping val="clustered"/>
        <c:ser>
          <c:idx val="0"/>
          <c:order val="0"/>
          <c:tx>
            <c:strRef>
              <c:f>Behavior!$C$65</c:f>
              <c:strCache>
                <c:ptCount val="1"/>
                <c:pt idx="0">
                  <c:v>MONTH?!</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Behavior!$B$66:$B$89</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Behavior!$C$66:$C$89</c:f>
              <c:numCache>
                <c:formatCode>General</c:formatCode>
                <c:ptCount val="24"/>
              </c:numCache>
            </c:numRef>
          </c:val>
        </c:ser>
        <c:ser>
          <c:idx val="1"/>
          <c:order val="1"/>
          <c:tx>
            <c:strRef>
              <c:f>Behavior!$D$65</c:f>
              <c:strCache>
                <c:ptCount val="1"/>
                <c:pt idx="0">
                  <c:v>YEAR</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Behavior!$B$66:$B$89</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Behavior!$D$66:$D$89</c:f>
              <c:numCache>
                <c:formatCode>General</c:formatCode>
                <c:ptCount val="24"/>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numCache>
            </c:numRef>
          </c:val>
        </c:ser>
        <c:axId val="473529704"/>
        <c:axId val="473468408"/>
      </c:barChart>
      <c:catAx>
        <c:axId val="473529704"/>
        <c:scaling>
          <c:orientation val="minMax"/>
        </c:scaling>
        <c:axPos val="b"/>
        <c:numFmt formatCode="General" sourceLinked="1"/>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473468408"/>
        <c:crosses val="autoZero"/>
        <c:auto val="1"/>
        <c:lblAlgn val="ctr"/>
        <c:lblOffset val="100"/>
      </c:catAx>
      <c:valAx>
        <c:axId val="473468408"/>
        <c:scaling>
          <c:orientation val="minMax"/>
        </c:scaling>
        <c:axPos val="l"/>
        <c:majorGridlines>
          <c:spPr>
            <a:ln w="3175">
              <a:solidFill>
                <a:srgbClr val="808080"/>
              </a:solidFill>
              <a:prstDash val="solid"/>
            </a:ln>
          </c:spPr>
        </c:majorGridlines>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529704"/>
        <c:crosses val="autoZero"/>
        <c:crossBetween val="between"/>
      </c:valAx>
      <c:spPr>
        <a:solidFill>
          <a:srgbClr val="FFFFFF"/>
        </a:solid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Office Disciplinary Referral Problem</a:t>
            </a:r>
            <a:r>
              <a:rPr lang="en-US" baseline="0"/>
              <a:t> Behavior</a:t>
            </a:r>
            <a:endParaRPr lang="en-US"/>
          </a:p>
        </c:rich>
      </c:tx>
      <c:spPr>
        <a:noFill/>
        <a:ln w="25400">
          <a:noFill/>
        </a:ln>
      </c:spPr>
    </c:title>
    <c:view3D>
      <c:depthPercent val="100"/>
      <c:rAngAx val="1"/>
    </c:view3D>
    <c:floor>
      <c:spPr>
        <a:noFill/>
        <a:ln w="3175">
          <a:solidFill>
            <a:srgbClr val="808080"/>
          </a:solidFill>
          <a:prstDash val="solid"/>
        </a:ln>
      </c:spPr>
    </c:floor>
    <c:sideWall>
      <c:spPr>
        <a:noFill/>
        <a:ln w="25400">
          <a:noFill/>
        </a:ln>
      </c:spPr>
    </c:sideWall>
    <c:backWall>
      <c:spPr>
        <a:noFill/>
        <a:ln w="25400">
          <a:noFill/>
        </a:ln>
      </c:spPr>
    </c:backWall>
    <c:plotArea>
      <c:layout/>
      <c:bar3DChart>
        <c:barDir val="col"/>
        <c:grouping val="clustered"/>
        <c:ser>
          <c:idx val="0"/>
          <c:order val="0"/>
          <c:tx>
            <c:strRef>
              <c:f>Behavior!$R$9</c:f>
              <c:strCache>
                <c:ptCount val="1"/>
                <c:pt idx="0">
                  <c:v>YEAR</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Behavior!$Q$10:$Q$33</c:f>
              <c:strCache>
                <c:ptCount val="24"/>
                <c:pt idx="0">
                  <c:v>Inappro. Lang</c:v>
                </c:pt>
                <c:pt idx="1">
                  <c:v>Aggression/Fight</c:v>
                </c:pt>
                <c:pt idx="2">
                  <c:v>Disrespect</c:v>
                </c:pt>
                <c:pt idx="3">
                  <c:v>Lying</c:v>
                </c:pt>
                <c:pt idx="4">
                  <c:v>Harrass</c:v>
                </c:pt>
                <c:pt idx="5">
                  <c:v>Disruption</c:v>
                </c:pt>
                <c:pt idx="6">
                  <c:v>Tardy</c:v>
                </c:pt>
                <c:pt idx="7">
                  <c:v>Skip</c:v>
                </c:pt>
                <c:pt idx="8">
                  <c:v>Prop Damage</c:v>
                </c:pt>
                <c:pt idx="9">
                  <c:v>Forgery/Theft</c:v>
                </c:pt>
                <c:pt idx="10">
                  <c:v>Dress</c:v>
                </c:pt>
                <c:pt idx="11">
                  <c:v>Tech</c:v>
                </c:pt>
                <c:pt idx="12">
                  <c:v>Innapro. Affect.</c:v>
                </c:pt>
                <c:pt idx="13">
                  <c:v>Out Bounds</c:v>
                </c:pt>
                <c:pt idx="14">
                  <c:v>Gang Display</c:v>
                </c:pt>
                <c:pt idx="15">
                  <c:v>Tobacco</c:v>
                </c:pt>
                <c:pt idx="16">
                  <c:v>Alcohol</c:v>
                </c:pt>
                <c:pt idx="17">
                  <c:v>Drugs</c:v>
                </c:pt>
                <c:pt idx="18">
                  <c:v>Combust</c:v>
                </c:pt>
                <c:pt idx="19">
                  <c:v>Bomb</c:v>
                </c:pt>
                <c:pt idx="20">
                  <c:v>Arson</c:v>
                </c:pt>
                <c:pt idx="21">
                  <c:v>Weapons</c:v>
                </c:pt>
                <c:pt idx="22">
                  <c:v>Other</c:v>
                </c:pt>
                <c:pt idx="23">
                  <c:v>Unknown</c:v>
                </c:pt>
              </c:strCache>
            </c:strRef>
          </c:cat>
          <c:val>
            <c:numRef>
              <c:f>Behavior!$R$10:$R$33</c:f>
              <c:numCache>
                <c:formatCode>General</c:formatCode>
                <c:ptCount val="24"/>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numCache>
            </c:numRef>
          </c:val>
        </c:ser>
        <c:shape val="box"/>
        <c:axId val="473669992"/>
        <c:axId val="473673528"/>
        <c:axId val="0"/>
      </c:bar3DChart>
      <c:catAx>
        <c:axId val="473669992"/>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473673528"/>
        <c:crosses val="autoZero"/>
        <c:auto val="1"/>
        <c:lblAlgn val="ctr"/>
        <c:lblOffset val="100"/>
      </c:catAx>
      <c:valAx>
        <c:axId val="473673528"/>
        <c:scaling>
          <c:orientation val="minMax"/>
        </c:scaling>
        <c:axPos val="l"/>
        <c:majorGridlines>
          <c:spPr>
            <a:ln w="3175">
              <a:solidFill>
                <a:srgbClr val="808080"/>
              </a:solidFill>
              <a:prstDash val="solid"/>
            </a:ln>
          </c:spPr>
        </c:majorGridlines>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669992"/>
        <c:crosses val="autoZero"/>
        <c:crossBetween val="between"/>
      </c:valAx>
      <c:spPr>
        <a:no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Office Disciplinary Referrals Problem Locations </a:t>
            </a:r>
          </a:p>
        </c:rich>
      </c:tx>
      <c:spPr>
        <a:noFill/>
        <a:ln w="25400">
          <a:noFill/>
        </a:ln>
      </c:spPr>
    </c:title>
    <c:view3D>
      <c:depthPercent val="100"/>
      <c:rAngAx val="1"/>
    </c:view3D>
    <c:floor>
      <c:spPr>
        <a:noFill/>
        <a:ln w="3175">
          <a:solidFill>
            <a:srgbClr val="808080"/>
          </a:solidFill>
          <a:prstDash val="solid"/>
        </a:ln>
      </c:spPr>
    </c:floor>
    <c:sideWall>
      <c:spPr>
        <a:noFill/>
        <a:ln w="25400">
          <a:noFill/>
        </a:ln>
      </c:spPr>
    </c:sideWall>
    <c:backWall>
      <c:spPr>
        <a:noFill/>
        <a:ln w="25400">
          <a:noFill/>
        </a:ln>
      </c:spPr>
    </c:backWall>
    <c:plotArea>
      <c:layout/>
      <c:bar3DChart>
        <c:barDir val="col"/>
        <c:grouping val="clustered"/>
        <c:ser>
          <c:idx val="0"/>
          <c:order val="0"/>
          <c:tx>
            <c:v>Cummulative Level</c:v>
          </c:tx>
          <c:spPr>
            <a:gradFill rotWithShape="0">
              <a:gsLst>
                <a:gs pos="0">
                  <a:srgbClr val="9BC1FF"/>
                </a:gs>
                <a:gs pos="100000">
                  <a:srgbClr val="3F80CD"/>
                </a:gs>
              </a:gsLst>
              <a:lin ang="5400000"/>
            </a:gradFill>
            <a:ln w="25400">
              <a:noFill/>
            </a:ln>
            <a:effectLst>
              <a:outerShdw dist="35921" dir="2700000" algn="br">
                <a:srgbClr val="000000"/>
              </a:outerShdw>
            </a:effectLst>
          </c:spPr>
          <c:cat>
            <c:strRef>
              <c:f>Location!$P$13:$P$30</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Location!$Q$13:$Q$30</c:f>
              <c:numCache>
                <c:formatCode>General</c:formatCode>
                <c:ptCount val="18"/>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numCache>
            </c:numRef>
          </c:val>
        </c:ser>
        <c:shape val="box"/>
        <c:axId val="473882600"/>
        <c:axId val="473257032"/>
        <c:axId val="0"/>
      </c:bar3DChart>
      <c:catAx>
        <c:axId val="473882600"/>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473257032"/>
        <c:crosses val="autoZero"/>
        <c:auto val="1"/>
        <c:lblAlgn val="ctr"/>
        <c:lblOffset val="100"/>
      </c:catAx>
      <c:valAx>
        <c:axId val="473257032"/>
        <c:scaling>
          <c:orientation val="minMax"/>
        </c:scaling>
        <c:axPos val="l"/>
        <c:majorGridlines>
          <c:spPr>
            <a:ln w="3175">
              <a:solidFill>
                <a:srgbClr val="808080"/>
              </a:solidFill>
              <a:prstDash val="solid"/>
            </a:ln>
          </c:spPr>
        </c:majorGridlines>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882600"/>
        <c:crosses val="autoZero"/>
        <c:crossBetween val="between"/>
      </c:valAx>
      <c:spPr>
        <a:no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Office Disciplinary</a:t>
            </a:r>
            <a:r>
              <a:rPr lang="en-US" baseline="0"/>
              <a:t> Referral </a:t>
            </a:r>
            <a:r>
              <a:rPr lang="en-US"/>
              <a:t>Problem Locations </a:t>
            </a:r>
          </a:p>
        </c:rich>
      </c:tx>
      <c:spPr>
        <a:noFill/>
        <a:ln w="25400">
          <a:noFill/>
        </a:ln>
      </c:spPr>
    </c:title>
    <c:view3D>
      <c:depthPercent val="100"/>
      <c:rAngAx val="1"/>
    </c:view3D>
    <c:floor>
      <c:spPr>
        <a:noFill/>
        <a:ln w="3175">
          <a:solidFill>
            <a:srgbClr val="80808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9BC1FF"/>
                </a:gs>
                <a:gs pos="100000">
                  <a:srgbClr val="3F80CD"/>
                </a:gs>
              </a:gsLst>
              <a:lin ang="5400000"/>
            </a:gradFill>
            <a:ln w="25400">
              <a:noFill/>
            </a:ln>
            <a:effectLst>
              <a:outerShdw dist="35921" dir="2700000" algn="br">
                <a:srgbClr val="000000"/>
              </a:outerShdw>
            </a:effectLst>
          </c:spPr>
          <c:cat>
            <c:strRef>
              <c:f>Location!$A$33:$A$51</c:f>
              <c:strCache>
                <c:ptCount val="19"/>
                <c:pt idx="1">
                  <c:v>Classroom</c:v>
                </c:pt>
                <c:pt idx="2">
                  <c:v>Playground</c:v>
                </c:pt>
                <c:pt idx="3">
                  <c:v>Commons</c:v>
                </c:pt>
                <c:pt idx="4">
                  <c:v>Hall/Breezeway</c:v>
                </c:pt>
                <c:pt idx="5">
                  <c:v>Cafeteria</c:v>
                </c:pt>
                <c:pt idx="6">
                  <c:v>Bath/Restroom</c:v>
                </c:pt>
                <c:pt idx="7">
                  <c:v>Gym</c:v>
                </c:pt>
                <c:pt idx="8">
                  <c:v>Library</c:v>
                </c:pt>
                <c:pt idx="9">
                  <c:v>Bus Loading</c:v>
                </c:pt>
                <c:pt idx="10">
                  <c:v>Parking Lot</c:v>
                </c:pt>
                <c:pt idx="11">
                  <c:v>Bus</c:v>
                </c:pt>
                <c:pt idx="12">
                  <c:v>Special Event</c:v>
                </c:pt>
                <c:pt idx="13">
                  <c:v>Off-Campus</c:v>
                </c:pt>
                <c:pt idx="14">
                  <c:v>Stadium</c:v>
                </c:pt>
                <c:pt idx="15">
                  <c:v>Office</c:v>
                </c:pt>
                <c:pt idx="16">
                  <c:v>Locker Room</c:v>
                </c:pt>
                <c:pt idx="17">
                  <c:v>Other Location</c:v>
                </c:pt>
                <c:pt idx="18">
                  <c:v>Unknown Location</c:v>
                </c:pt>
              </c:strCache>
            </c:strRef>
          </c:cat>
          <c:val>
            <c:numRef>
              <c:f>Location!$B$33:$B$51</c:f>
              <c:numCache>
                <c:formatCode>General</c:formatCode>
                <c:ptCount val="19"/>
                <c:pt idx="0">
                  <c:v>0.0</c:v>
                </c:pt>
              </c:numCache>
            </c:numRef>
          </c:val>
        </c:ser>
        <c:shape val="box"/>
        <c:axId val="473522056"/>
        <c:axId val="473306136"/>
        <c:axId val="0"/>
      </c:bar3DChart>
      <c:catAx>
        <c:axId val="473522056"/>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473306136"/>
        <c:crosses val="autoZero"/>
        <c:auto val="1"/>
        <c:lblAlgn val="ctr"/>
        <c:lblOffset val="100"/>
      </c:catAx>
      <c:valAx>
        <c:axId val="473306136"/>
        <c:scaling>
          <c:orientation val="minMax"/>
        </c:scaling>
        <c:axPos val="l"/>
        <c:majorGridlines>
          <c:spPr>
            <a:ln w="3175">
              <a:solidFill>
                <a:srgbClr val="808080"/>
              </a:solidFill>
              <a:prstDash val="solid"/>
            </a:ln>
          </c:spPr>
        </c:majorGridlines>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522056"/>
        <c:crosses val="autoZero"/>
        <c:crossBetween val="between"/>
      </c:valAx>
      <c:spPr>
        <a:no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Office Disciplinary Referrals </a:t>
            </a:r>
            <a:r>
              <a:rPr lang="en-US" baseline="0"/>
              <a:t>Problem Locations</a:t>
            </a:r>
            <a:endParaRPr lang="en-US"/>
          </a:p>
        </c:rich>
      </c:tx>
      <c:spPr>
        <a:noFill/>
        <a:ln w="25400">
          <a:noFill/>
        </a:ln>
      </c:spPr>
    </c:title>
    <c:plotArea>
      <c:layout/>
      <c:barChart>
        <c:barDir val="col"/>
        <c:grouping val="clustered"/>
        <c:ser>
          <c:idx val="0"/>
          <c:order val="0"/>
          <c:tx>
            <c:strRef>
              <c:f>Location!$B$56</c:f>
              <c:strCache>
                <c:ptCount val="1"/>
                <c:pt idx="0">
                  <c:v>Month Here</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Location!$A$57:$A$74</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Location!$B$57:$B$74</c:f>
              <c:numCache>
                <c:formatCode>General</c:formatCode>
                <c:ptCount val="18"/>
              </c:numCache>
            </c:numRef>
          </c:val>
        </c:ser>
        <c:ser>
          <c:idx val="1"/>
          <c:order val="1"/>
          <c:tx>
            <c:strRef>
              <c:f>Location!$C$56</c:f>
              <c:strCache>
                <c:ptCount val="1"/>
                <c:pt idx="0">
                  <c:v>Cumulative Level</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Location!$A$57:$A$74</c:f>
              <c:strCache>
                <c:ptCount val="18"/>
                <c:pt idx="0">
                  <c:v>Classroom</c:v>
                </c:pt>
                <c:pt idx="1">
                  <c:v>Playground</c:v>
                </c:pt>
                <c:pt idx="2">
                  <c:v>Commons</c:v>
                </c:pt>
                <c:pt idx="3">
                  <c:v>Hall/Breezeway</c:v>
                </c:pt>
                <c:pt idx="4">
                  <c:v>Cafeteria</c:v>
                </c:pt>
                <c:pt idx="5">
                  <c:v>Bath/Restroom</c:v>
                </c:pt>
                <c:pt idx="6">
                  <c:v>Gym</c:v>
                </c:pt>
                <c:pt idx="7">
                  <c:v>Library</c:v>
                </c:pt>
                <c:pt idx="8">
                  <c:v>Bus Loading</c:v>
                </c:pt>
                <c:pt idx="9">
                  <c:v>Parking Lot</c:v>
                </c:pt>
                <c:pt idx="10">
                  <c:v>Bus</c:v>
                </c:pt>
                <c:pt idx="11">
                  <c:v>Special Event</c:v>
                </c:pt>
                <c:pt idx="12">
                  <c:v>Off-Campus</c:v>
                </c:pt>
                <c:pt idx="13">
                  <c:v>Stadium</c:v>
                </c:pt>
                <c:pt idx="14">
                  <c:v>Office</c:v>
                </c:pt>
                <c:pt idx="15">
                  <c:v>Locker Room</c:v>
                </c:pt>
                <c:pt idx="16">
                  <c:v>Other Location</c:v>
                </c:pt>
                <c:pt idx="17">
                  <c:v>Unknown Location</c:v>
                </c:pt>
              </c:strCache>
            </c:strRef>
          </c:cat>
          <c:val>
            <c:numRef>
              <c:f>Location!$C$57:$C$74</c:f>
              <c:numCache>
                <c:formatCode>General</c:formatCode>
                <c:ptCount val="18"/>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numCache>
            </c:numRef>
          </c:val>
        </c:ser>
        <c:axId val="461404824"/>
        <c:axId val="461740312"/>
      </c:barChart>
      <c:catAx>
        <c:axId val="461404824"/>
        <c:scaling>
          <c:orientation val="minMax"/>
        </c:scaling>
        <c:axPos val="b"/>
        <c:numFmt formatCode="General" sourceLinked="1"/>
        <c:tickLblPos val="nextTo"/>
        <c:spPr>
          <a:ln w="3175">
            <a:solidFill>
              <a:srgbClr val="808080"/>
            </a:solidFill>
            <a:prstDash val="solid"/>
          </a:ln>
        </c:spPr>
        <c:txPr>
          <a:bodyPr rot="-2700000" vert="horz"/>
          <a:lstStyle/>
          <a:p>
            <a:pPr>
              <a:defRPr sz="1000" b="0" i="0" u="none" strike="noStrike" baseline="0">
                <a:solidFill>
                  <a:srgbClr val="000000"/>
                </a:solidFill>
                <a:latin typeface="Calibri"/>
                <a:ea typeface="Calibri"/>
                <a:cs typeface="Calibri"/>
              </a:defRPr>
            </a:pPr>
            <a:endParaRPr lang="en-US"/>
          </a:p>
        </c:txPr>
        <c:crossAx val="461740312"/>
        <c:crosses val="autoZero"/>
        <c:auto val="1"/>
        <c:lblAlgn val="ctr"/>
        <c:lblOffset val="100"/>
      </c:catAx>
      <c:valAx>
        <c:axId val="461740312"/>
        <c:scaling>
          <c:orientation val="minMax"/>
        </c:scaling>
        <c:axPos val="l"/>
        <c:majorGridlines>
          <c:spPr>
            <a:ln w="3175">
              <a:solidFill>
                <a:srgbClr val="808080"/>
              </a:solidFill>
              <a:prstDash val="solid"/>
            </a:ln>
          </c:spPr>
        </c:majorGridlines>
        <c:numFmt formatCode="General"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61404824"/>
        <c:crosses val="autoZero"/>
        <c:crossBetween val="between"/>
      </c:valAx>
      <c:spPr>
        <a:solidFill>
          <a:srgbClr val="FFFFFF"/>
        </a:solid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1"/>
  <c:lang val="en-US"/>
  <c:style val="18"/>
  <c:chart>
    <c:title>
      <c:tx>
        <c:rich>
          <a:bodyPr/>
          <a:lstStyle/>
          <a:p>
            <a:pPr>
              <a:defRPr/>
            </a:pPr>
            <a:r>
              <a:rPr lang="en-US"/>
              <a:t>Office Disciplinary Referrals By Time </a:t>
            </a:r>
          </a:p>
        </c:rich>
      </c:tx>
      <c:spPr>
        <a:noFill/>
        <a:ln w="25400">
          <a:noFill/>
        </a:ln>
      </c:spPr>
    </c:title>
    <c:plotArea>
      <c:layout/>
      <c:barChart>
        <c:barDir val="col"/>
        <c:grouping val="clustered"/>
        <c:ser>
          <c:idx val="0"/>
          <c:order val="0"/>
          <c:tx>
            <c:strRef>
              <c:f>Time!$Q$9</c:f>
              <c:strCache>
                <c:ptCount val="1"/>
                <c:pt idx="0">
                  <c:v>YEAR</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numRef>
              <c:f>Time!$P$10:$P$49</c:f>
              <c:numCache>
                <c:formatCode>h:mm</c:formatCode>
                <c:ptCount val="40"/>
                <c:pt idx="0">
                  <c:v>0.291666666666667</c:v>
                </c:pt>
                <c:pt idx="1">
                  <c:v>0.302083333333333</c:v>
                </c:pt>
                <c:pt idx="2">
                  <c:v>0.3125</c:v>
                </c:pt>
                <c:pt idx="3">
                  <c:v>0.322916666666667</c:v>
                </c:pt>
                <c:pt idx="4">
                  <c:v>0.333333333333333</c:v>
                </c:pt>
                <c:pt idx="5">
                  <c:v>0.34375</c:v>
                </c:pt>
                <c:pt idx="6">
                  <c:v>0.354166666666667</c:v>
                </c:pt>
                <c:pt idx="7">
                  <c:v>0.364583333333333</c:v>
                </c:pt>
                <c:pt idx="8">
                  <c:v>0.375</c:v>
                </c:pt>
                <c:pt idx="9">
                  <c:v>0.385416666666667</c:v>
                </c:pt>
                <c:pt idx="10">
                  <c:v>0.395833333333333</c:v>
                </c:pt>
                <c:pt idx="11">
                  <c:v>0.40625</c:v>
                </c:pt>
                <c:pt idx="12">
                  <c:v>0.416666666666667</c:v>
                </c:pt>
                <c:pt idx="13">
                  <c:v>0.427083333333333</c:v>
                </c:pt>
                <c:pt idx="14">
                  <c:v>0.4375</c:v>
                </c:pt>
                <c:pt idx="15">
                  <c:v>0.447916666666667</c:v>
                </c:pt>
                <c:pt idx="16">
                  <c:v>0.458333333333333</c:v>
                </c:pt>
                <c:pt idx="17">
                  <c:v>0.46875</c:v>
                </c:pt>
                <c:pt idx="18">
                  <c:v>0.479166666666667</c:v>
                </c:pt>
                <c:pt idx="19">
                  <c:v>0.489583333333333</c:v>
                </c:pt>
                <c:pt idx="20">
                  <c:v>0.5</c:v>
                </c:pt>
                <c:pt idx="21">
                  <c:v>0.510416666666667</c:v>
                </c:pt>
                <c:pt idx="22">
                  <c:v>0.520833333333333</c:v>
                </c:pt>
                <c:pt idx="23">
                  <c:v>0.53125</c:v>
                </c:pt>
                <c:pt idx="24">
                  <c:v>0.0416666666666667</c:v>
                </c:pt>
                <c:pt idx="25">
                  <c:v>0.0520833333333333</c:v>
                </c:pt>
                <c:pt idx="26">
                  <c:v>0.0625</c:v>
                </c:pt>
                <c:pt idx="27">
                  <c:v>0.0729166666666667</c:v>
                </c:pt>
                <c:pt idx="28">
                  <c:v>0.0833333333333333</c:v>
                </c:pt>
                <c:pt idx="29">
                  <c:v>0.09375</c:v>
                </c:pt>
                <c:pt idx="30">
                  <c:v>0.104166666666667</c:v>
                </c:pt>
                <c:pt idx="31">
                  <c:v>0.114583333333333</c:v>
                </c:pt>
                <c:pt idx="32">
                  <c:v>0.125</c:v>
                </c:pt>
                <c:pt idx="33">
                  <c:v>0.135416666666667</c:v>
                </c:pt>
                <c:pt idx="34">
                  <c:v>0.145833333333333</c:v>
                </c:pt>
                <c:pt idx="35">
                  <c:v>0.15625</c:v>
                </c:pt>
                <c:pt idx="36">
                  <c:v>0.166666666666667</c:v>
                </c:pt>
                <c:pt idx="37">
                  <c:v>0.177083333333333</c:v>
                </c:pt>
                <c:pt idx="38">
                  <c:v>0.1875</c:v>
                </c:pt>
                <c:pt idx="39">
                  <c:v>0.197916666666667</c:v>
                </c:pt>
              </c:numCache>
            </c:numRef>
          </c:cat>
          <c:val>
            <c:numRef>
              <c:f>Time!$Q$10:$Q$49</c:f>
              <c:numCache>
                <c:formatCode>0</c:formatCode>
                <c:ptCount val="40"/>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numCache>
            </c:numRef>
          </c:val>
        </c:ser>
        <c:axId val="473149560"/>
        <c:axId val="473748600"/>
      </c:barChart>
      <c:catAx>
        <c:axId val="473149560"/>
        <c:scaling>
          <c:orientation val="minMax"/>
        </c:scaling>
        <c:axPos val="b"/>
        <c:numFmt formatCode="h:mm" sourceLinked="1"/>
        <c:tickLblPos val="nextTo"/>
        <c:spPr>
          <a:ln w="3175">
            <a:solidFill>
              <a:srgbClr val="808080"/>
            </a:solidFill>
            <a:prstDash val="solid"/>
          </a:ln>
        </c:spPr>
        <c:txPr>
          <a:bodyPr rot="-5400000" vert="horz"/>
          <a:lstStyle/>
          <a:p>
            <a:pPr>
              <a:defRPr sz="1000" b="0" i="0" u="none" strike="noStrike" baseline="0">
                <a:solidFill>
                  <a:srgbClr val="000000"/>
                </a:solidFill>
                <a:latin typeface="Calibri"/>
                <a:ea typeface="Calibri"/>
                <a:cs typeface="Calibri"/>
              </a:defRPr>
            </a:pPr>
            <a:endParaRPr lang="en-US"/>
          </a:p>
        </c:txPr>
        <c:crossAx val="473748600"/>
        <c:crosses val="autoZero"/>
        <c:auto val="1"/>
        <c:lblAlgn val="ctr"/>
        <c:lblOffset val="100"/>
      </c:catAx>
      <c:valAx>
        <c:axId val="473748600"/>
        <c:scaling>
          <c:orientation val="minMax"/>
        </c:scaling>
        <c:axPos val="l"/>
        <c:majorGridlines>
          <c:spPr>
            <a:ln w="3175">
              <a:solidFill>
                <a:srgbClr val="808080"/>
              </a:solidFill>
              <a:prstDash val="solid"/>
            </a:ln>
          </c:spPr>
        </c:majorGridlines>
        <c:numFmt formatCode="0" sourceLinked="1"/>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149560"/>
        <c:crosses val="autoZero"/>
        <c:crossBetween val="between"/>
      </c:valAx>
      <c:spPr>
        <a:solidFill>
          <a:srgbClr val="FFFFFF"/>
        </a:solidFill>
        <a:ln w="25400">
          <a:noFill/>
        </a:ln>
      </c:spPr>
    </c:plotArea>
    <c:legend>
      <c:legendPos val="r"/>
      <c:spPr>
        <a:noFill/>
        <a:ln w="25400">
          <a:no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 Id="rId3"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 Id="rId3"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 Id="rId3"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4" Type="http://schemas.openxmlformats.org/officeDocument/2006/relationships/chart" Target="../charts/chart15.xml"/><Relationship Id="rId5" Type="http://schemas.openxmlformats.org/officeDocument/2006/relationships/chart" Target="../charts/chart16.xml"/><Relationship Id="rId1" Type="http://schemas.openxmlformats.org/officeDocument/2006/relationships/chart" Target="../charts/chart12.xml"/><Relationship Id="rId2"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10</xdr:col>
      <xdr:colOff>304800</xdr:colOff>
      <xdr:row>7</xdr:row>
      <xdr:rowOff>609600</xdr:rowOff>
    </xdr:from>
    <xdr:to>
      <xdr:col>15</xdr:col>
      <xdr:colOff>101600</xdr:colOff>
      <xdr:row>28</xdr:row>
      <xdr:rowOff>12700</xdr:rowOff>
    </xdr:to>
    <xdr:graphicFrame macro="">
      <xdr:nvGraphicFramePr>
        <xdr:cNvPr id="212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177800</xdr:colOff>
      <xdr:row>31</xdr:row>
      <xdr:rowOff>114300</xdr:rowOff>
    </xdr:from>
    <xdr:to>
      <xdr:col>10</xdr:col>
      <xdr:colOff>431800</xdr:colOff>
      <xdr:row>48</xdr:row>
      <xdr:rowOff>50800</xdr:rowOff>
    </xdr:to>
    <xdr:graphicFrame macro="">
      <xdr:nvGraphicFramePr>
        <xdr:cNvPr id="21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444500</xdr:colOff>
      <xdr:row>37</xdr:row>
      <xdr:rowOff>12700</xdr:rowOff>
    </xdr:from>
    <xdr:to>
      <xdr:col>20</xdr:col>
      <xdr:colOff>88900</xdr:colOff>
      <xdr:row>57</xdr:row>
      <xdr:rowOff>12700</xdr:rowOff>
    </xdr:to>
    <xdr:graphicFrame macro="">
      <xdr:nvGraphicFramePr>
        <xdr:cNvPr id="42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330200</xdr:colOff>
      <xdr:row>61</xdr:row>
      <xdr:rowOff>76200</xdr:rowOff>
    </xdr:from>
    <xdr:to>
      <xdr:col>17</xdr:col>
      <xdr:colOff>787400</xdr:colOff>
      <xdr:row>78</xdr:row>
      <xdr:rowOff>76200</xdr:rowOff>
    </xdr:to>
    <xdr:graphicFrame macro="">
      <xdr:nvGraphicFramePr>
        <xdr:cNvPr id="42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431800</xdr:colOff>
      <xdr:row>6</xdr:row>
      <xdr:rowOff>114300</xdr:rowOff>
    </xdr:from>
    <xdr:to>
      <xdr:col>28</xdr:col>
      <xdr:colOff>889000</xdr:colOff>
      <xdr:row>34</xdr:row>
      <xdr:rowOff>0</xdr:rowOff>
    </xdr:to>
    <xdr:graphicFrame macro="">
      <xdr:nvGraphicFramePr>
        <xdr:cNvPr id="42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787400</xdr:colOff>
      <xdr:row>11</xdr:row>
      <xdr:rowOff>12700</xdr:rowOff>
    </xdr:from>
    <xdr:to>
      <xdr:col>24</xdr:col>
      <xdr:colOff>571500</xdr:colOff>
      <xdr:row>31</xdr:row>
      <xdr:rowOff>38100</xdr:rowOff>
    </xdr:to>
    <xdr:graphicFrame macro="">
      <xdr:nvGraphicFramePr>
        <xdr:cNvPr id="836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32</xdr:row>
      <xdr:rowOff>50800</xdr:rowOff>
    </xdr:from>
    <xdr:to>
      <xdr:col>16</xdr:col>
      <xdr:colOff>546100</xdr:colOff>
      <xdr:row>52</xdr:row>
      <xdr:rowOff>63500</xdr:rowOff>
    </xdr:to>
    <xdr:graphicFrame macro="">
      <xdr:nvGraphicFramePr>
        <xdr:cNvPr id="837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596900</xdr:colOff>
      <xdr:row>55</xdr:row>
      <xdr:rowOff>38100</xdr:rowOff>
    </xdr:from>
    <xdr:to>
      <xdr:col>16</xdr:col>
      <xdr:colOff>635000</xdr:colOff>
      <xdr:row>74</xdr:row>
      <xdr:rowOff>152400</xdr:rowOff>
    </xdr:to>
    <xdr:graphicFrame macro="">
      <xdr:nvGraphicFramePr>
        <xdr:cNvPr id="83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901700</xdr:colOff>
      <xdr:row>11</xdr:row>
      <xdr:rowOff>114300</xdr:rowOff>
    </xdr:from>
    <xdr:to>
      <xdr:col>28</xdr:col>
      <xdr:colOff>50800</xdr:colOff>
      <xdr:row>39</xdr:row>
      <xdr:rowOff>88900</xdr:rowOff>
    </xdr:to>
    <xdr:graphicFrame macro="">
      <xdr:nvGraphicFramePr>
        <xdr:cNvPr id="1139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508000</xdr:colOff>
      <xdr:row>68</xdr:row>
      <xdr:rowOff>76200</xdr:rowOff>
    </xdr:from>
    <xdr:to>
      <xdr:col>16</xdr:col>
      <xdr:colOff>711200</xdr:colOff>
      <xdr:row>91</xdr:row>
      <xdr:rowOff>0</xdr:rowOff>
    </xdr:to>
    <xdr:graphicFrame macro="">
      <xdr:nvGraphicFramePr>
        <xdr:cNvPr id="1139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698500</xdr:colOff>
      <xdr:row>63</xdr:row>
      <xdr:rowOff>50800</xdr:rowOff>
    </xdr:from>
    <xdr:to>
      <xdr:col>30</xdr:col>
      <xdr:colOff>850900</xdr:colOff>
      <xdr:row>89</xdr:row>
      <xdr:rowOff>25400</xdr:rowOff>
    </xdr:to>
    <xdr:graphicFrame macro="">
      <xdr:nvGraphicFramePr>
        <xdr:cNvPr id="113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1193800</xdr:colOff>
      <xdr:row>42</xdr:row>
      <xdr:rowOff>139700</xdr:rowOff>
    </xdr:from>
    <xdr:to>
      <xdr:col>8</xdr:col>
      <xdr:colOff>241300</xdr:colOff>
      <xdr:row>55</xdr:row>
      <xdr:rowOff>76200</xdr:rowOff>
    </xdr:to>
    <xdr:graphicFrame macro="">
      <xdr:nvGraphicFramePr>
        <xdr:cNvPr id="97384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76200</xdr:colOff>
      <xdr:row>24</xdr:row>
      <xdr:rowOff>38100</xdr:rowOff>
    </xdr:from>
    <xdr:to>
      <xdr:col>10</xdr:col>
      <xdr:colOff>838200</xdr:colOff>
      <xdr:row>28</xdr:row>
      <xdr:rowOff>88900</xdr:rowOff>
    </xdr:to>
    <xdr:graphicFrame macro="">
      <xdr:nvGraphicFramePr>
        <xdr:cNvPr id="97384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1206500</xdr:colOff>
      <xdr:row>30</xdr:row>
      <xdr:rowOff>0</xdr:rowOff>
    </xdr:from>
    <xdr:to>
      <xdr:col>9</xdr:col>
      <xdr:colOff>241300</xdr:colOff>
      <xdr:row>40</xdr:row>
      <xdr:rowOff>127000</xdr:rowOff>
    </xdr:to>
    <xdr:graphicFrame macro="">
      <xdr:nvGraphicFramePr>
        <xdr:cNvPr id="97384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139700</xdr:colOff>
      <xdr:row>15</xdr:row>
      <xdr:rowOff>101600</xdr:rowOff>
    </xdr:from>
    <xdr:to>
      <xdr:col>9</xdr:col>
      <xdr:colOff>901700</xdr:colOff>
      <xdr:row>21</xdr:row>
      <xdr:rowOff>0</xdr:rowOff>
    </xdr:to>
    <xdr:graphicFrame macro="">
      <xdr:nvGraphicFramePr>
        <xdr:cNvPr id="97384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1270000</xdr:colOff>
      <xdr:row>59</xdr:row>
      <xdr:rowOff>38100</xdr:rowOff>
    </xdr:from>
    <xdr:to>
      <xdr:col>8</xdr:col>
      <xdr:colOff>317500</xdr:colOff>
      <xdr:row>70</xdr:row>
      <xdr:rowOff>88900</xdr:rowOff>
    </xdr:to>
    <xdr:graphicFrame macro="">
      <xdr:nvGraphicFramePr>
        <xdr:cNvPr id="97384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G31"/>
  <sheetViews>
    <sheetView topLeftCell="A6" workbookViewId="0">
      <selection activeCell="A40" sqref="A40"/>
    </sheetView>
  </sheetViews>
  <sheetFormatPr baseColWidth="10" defaultRowHeight="13"/>
  <cols>
    <col min="1" max="1" width="75.140625" customWidth="1"/>
  </cols>
  <sheetData>
    <row r="1" spans="1:7" ht="20">
      <c r="A1" s="44" t="s">
        <v>76</v>
      </c>
      <c r="B1" s="43"/>
      <c r="C1" s="43"/>
      <c r="D1" s="43"/>
      <c r="E1" s="43"/>
      <c r="F1" s="43"/>
      <c r="G1" s="43"/>
    </row>
    <row r="2" spans="1:7" ht="60">
      <c r="A2" s="45" t="s">
        <v>126</v>
      </c>
    </row>
    <row r="3" spans="1:7" ht="60">
      <c r="A3" s="45" t="s">
        <v>72</v>
      </c>
    </row>
    <row r="4" spans="1:7" ht="15">
      <c r="A4" s="46"/>
    </row>
    <row r="5" spans="1:7" ht="45">
      <c r="A5" s="47" t="s">
        <v>7</v>
      </c>
    </row>
    <row r="6" spans="1:7">
      <c r="A6" s="48"/>
    </row>
    <row r="7" spans="1:7" ht="15">
      <c r="A7" s="47" t="s">
        <v>77</v>
      </c>
    </row>
    <row r="8" spans="1:7" ht="45">
      <c r="A8" s="49" t="s">
        <v>31</v>
      </c>
    </row>
    <row r="9" spans="1:7" ht="30">
      <c r="A9" s="45" t="s">
        <v>30</v>
      </c>
    </row>
    <row r="10" spans="1:7" ht="30">
      <c r="A10" s="45" t="s">
        <v>124</v>
      </c>
    </row>
    <row r="11" spans="1:7" ht="30">
      <c r="A11" s="45" t="s">
        <v>125</v>
      </c>
    </row>
    <row r="12" spans="1:7" ht="60">
      <c r="A12" s="45" t="s">
        <v>78</v>
      </c>
    </row>
    <row r="13" spans="1:7" ht="15">
      <c r="A13" s="45"/>
    </row>
    <row r="14" spans="1:7" ht="15">
      <c r="A14" s="47" t="s">
        <v>170</v>
      </c>
    </row>
    <row r="15" spans="1:7" ht="30">
      <c r="A15" s="45" t="s">
        <v>79</v>
      </c>
    </row>
    <row r="16" spans="1:7" ht="75">
      <c r="A16" s="45" t="s">
        <v>9</v>
      </c>
    </row>
    <row r="17" spans="1:1" ht="45">
      <c r="A17" s="45" t="s">
        <v>169</v>
      </c>
    </row>
    <row r="18" spans="1:1" ht="45">
      <c r="A18" s="45" t="s">
        <v>51</v>
      </c>
    </row>
    <row r="19" spans="1:1">
      <c r="A19" s="27"/>
    </row>
    <row r="20" spans="1:1">
      <c r="A20" s="27"/>
    </row>
    <row r="21" spans="1:1">
      <c r="A21" s="27"/>
    </row>
    <row r="22" spans="1:1">
      <c r="A22" s="27"/>
    </row>
    <row r="23" spans="1:1">
      <c r="A23" s="27"/>
    </row>
    <row r="24" spans="1:1">
      <c r="A24" s="27"/>
    </row>
    <row r="25" spans="1:1">
      <c r="A25" s="27"/>
    </row>
    <row r="26" spans="1:1">
      <c r="A26" s="27"/>
    </row>
    <row r="27" spans="1:1">
      <c r="A27" s="27"/>
    </row>
    <row r="28" spans="1:1">
      <c r="A28" s="27"/>
    </row>
    <row r="29" spans="1:1">
      <c r="A29" s="27"/>
    </row>
    <row r="30" spans="1:1">
      <c r="A30" s="27"/>
    </row>
    <row r="31" spans="1:1">
      <c r="A31" s="27"/>
    </row>
  </sheetData>
  <sheetCalcPr fullCalcOnLoad="1"/>
  <phoneticPr fontId="3"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50"/>
  <sheetViews>
    <sheetView topLeftCell="A19" workbookViewId="0">
      <selection activeCell="E24" sqref="E24"/>
    </sheetView>
  </sheetViews>
  <sheetFormatPr baseColWidth="10" defaultRowHeight="13"/>
  <cols>
    <col min="2" max="3" width="8.140625" customWidth="1"/>
    <col min="4" max="4" width="8.28515625" customWidth="1"/>
    <col min="5" max="5" width="7.42578125" customWidth="1"/>
    <col min="6" max="6" width="7.7109375" customWidth="1"/>
    <col min="7" max="7" width="7.85546875" customWidth="1"/>
    <col min="8" max="8" width="7.28515625" customWidth="1"/>
    <col min="9" max="9" width="8.85546875" customWidth="1"/>
    <col min="10" max="10" width="9.42578125" customWidth="1"/>
  </cols>
  <sheetData>
    <row r="1" spans="1:13" ht="16">
      <c r="A1" s="73" t="s">
        <v>148</v>
      </c>
      <c r="B1" s="73"/>
      <c r="C1" s="73"/>
    </row>
    <row r="2" spans="1:13" ht="30" customHeight="1">
      <c r="A2" s="78" t="s">
        <v>99</v>
      </c>
      <c r="B2" s="78"/>
      <c r="C2" s="78"/>
      <c r="D2" s="78"/>
      <c r="E2" s="78"/>
      <c r="F2" s="78"/>
      <c r="G2" s="78"/>
      <c r="H2" s="78"/>
      <c r="I2" s="78"/>
      <c r="J2" s="78"/>
      <c r="K2" s="42"/>
      <c r="L2" s="42"/>
      <c r="M2" s="42"/>
    </row>
    <row r="3" spans="1:13">
      <c r="A3" s="76" t="s">
        <v>52</v>
      </c>
      <c r="B3" s="76"/>
      <c r="C3" s="76"/>
      <c r="D3" s="76"/>
      <c r="E3" s="76"/>
      <c r="F3" s="76"/>
      <c r="G3" s="76"/>
      <c r="H3" s="76"/>
      <c r="I3" s="76"/>
      <c r="J3" s="76"/>
    </row>
    <row r="4" spans="1:13">
      <c r="A4" s="76"/>
      <c r="B4" s="76"/>
      <c r="C4" s="76"/>
      <c r="D4" s="76"/>
      <c r="E4" s="76"/>
      <c r="F4" s="76"/>
      <c r="G4" s="76"/>
      <c r="H4" s="76"/>
      <c r="I4" s="76"/>
      <c r="J4" s="76"/>
    </row>
    <row r="5" spans="1:13" ht="52" customHeight="1">
      <c r="A5" s="77" t="s">
        <v>149</v>
      </c>
      <c r="B5" s="77"/>
      <c r="C5" s="77"/>
      <c r="D5" s="77"/>
      <c r="E5" s="77"/>
      <c r="F5" s="77"/>
      <c r="G5" s="77"/>
      <c r="H5" s="77"/>
      <c r="I5" s="77"/>
      <c r="J5" s="77"/>
    </row>
    <row r="6" spans="1:13">
      <c r="A6" s="6"/>
      <c r="B6" s="6"/>
      <c r="C6" s="6"/>
      <c r="D6" s="6"/>
      <c r="E6" s="6"/>
      <c r="F6" s="6"/>
      <c r="G6" s="6"/>
      <c r="H6" s="6"/>
      <c r="I6" s="6"/>
      <c r="J6" s="6"/>
    </row>
    <row r="7" spans="1:13">
      <c r="B7" s="74" t="s">
        <v>183</v>
      </c>
      <c r="C7" s="74"/>
      <c r="D7" s="74"/>
      <c r="E7" s="75" t="s">
        <v>102</v>
      </c>
      <c r="F7" s="75"/>
      <c r="G7" s="75"/>
      <c r="H7" s="75" t="s">
        <v>103</v>
      </c>
      <c r="I7" s="75"/>
      <c r="J7" s="75"/>
    </row>
    <row r="8" spans="1:13" ht="66" customHeight="1">
      <c r="A8" s="1"/>
      <c r="B8" s="50" t="s">
        <v>134</v>
      </c>
      <c r="C8" s="50" t="s">
        <v>135</v>
      </c>
      <c r="D8" s="51" t="s">
        <v>137</v>
      </c>
      <c r="E8" s="52" t="s">
        <v>134</v>
      </c>
      <c r="F8" s="52" t="s">
        <v>135</v>
      </c>
      <c r="G8" s="53" t="s">
        <v>137</v>
      </c>
      <c r="H8" s="54" t="s">
        <v>134</v>
      </c>
      <c r="I8" s="54" t="s">
        <v>135</v>
      </c>
      <c r="J8" s="55" t="s">
        <v>137</v>
      </c>
    </row>
    <row r="9" spans="1:13">
      <c r="A9" s="1" t="s">
        <v>111</v>
      </c>
      <c r="B9" s="1">
        <v>0</v>
      </c>
      <c r="C9" s="1">
        <v>0</v>
      </c>
      <c r="D9" s="1" t="e">
        <f>SUM(B9/C9)</f>
        <v>#DIV/0!</v>
      </c>
      <c r="E9" s="1">
        <v>0</v>
      </c>
      <c r="F9" s="1">
        <v>0</v>
      </c>
      <c r="G9" s="1" t="e">
        <f>SUM(F9/E9)</f>
        <v>#DIV/0!</v>
      </c>
      <c r="H9" s="1">
        <v>0</v>
      </c>
      <c r="I9" s="1">
        <v>0</v>
      </c>
      <c r="J9" s="1" t="e">
        <f>SUM(I9/H9)</f>
        <v>#DIV/0!</v>
      </c>
    </row>
    <row r="10" spans="1:13">
      <c r="A10" s="1" t="s">
        <v>112</v>
      </c>
      <c r="B10" s="1">
        <v>0</v>
      </c>
      <c r="C10" s="1">
        <v>0</v>
      </c>
      <c r="D10" s="1" t="e">
        <f>SUM(C10/B10)</f>
        <v>#DIV/0!</v>
      </c>
      <c r="E10" s="1">
        <v>0</v>
      </c>
      <c r="F10" s="1">
        <v>0</v>
      </c>
      <c r="G10" s="1" t="e">
        <f t="shared" ref="G10:G20" si="0">SUM(F10/E10)</f>
        <v>#DIV/0!</v>
      </c>
      <c r="H10" s="1">
        <v>0</v>
      </c>
      <c r="I10" s="1">
        <v>0</v>
      </c>
      <c r="J10" s="1" t="e">
        <f t="shared" ref="J10:J20" si="1">SUM(I10/H10)</f>
        <v>#DIV/0!</v>
      </c>
    </row>
    <row r="11" spans="1:13">
      <c r="A11" s="1" t="s">
        <v>113</v>
      </c>
      <c r="B11" s="1">
        <v>0</v>
      </c>
      <c r="C11" s="1">
        <v>0</v>
      </c>
      <c r="D11" s="1" t="e">
        <f t="shared" ref="D11:D20" si="2">SUM(C11/B11)</f>
        <v>#DIV/0!</v>
      </c>
      <c r="E11" s="1">
        <v>0</v>
      </c>
      <c r="F11" s="1">
        <v>0</v>
      </c>
      <c r="G11" s="1" t="e">
        <f t="shared" si="0"/>
        <v>#DIV/0!</v>
      </c>
      <c r="H11" s="1">
        <v>0</v>
      </c>
      <c r="I11" s="1">
        <v>0</v>
      </c>
      <c r="J11" s="1" t="e">
        <f t="shared" si="1"/>
        <v>#DIV/0!</v>
      </c>
    </row>
    <row r="12" spans="1:13">
      <c r="A12" s="1" t="s">
        <v>114</v>
      </c>
      <c r="B12" s="1">
        <v>0</v>
      </c>
      <c r="C12" s="1">
        <v>0</v>
      </c>
      <c r="D12" s="1" t="e">
        <f t="shared" si="2"/>
        <v>#DIV/0!</v>
      </c>
      <c r="E12" s="1">
        <v>0</v>
      </c>
      <c r="F12" s="1">
        <v>0</v>
      </c>
      <c r="G12" s="1" t="e">
        <f t="shared" si="0"/>
        <v>#DIV/0!</v>
      </c>
      <c r="H12" s="1">
        <v>0</v>
      </c>
      <c r="I12" s="1">
        <v>0</v>
      </c>
      <c r="J12" s="1" t="e">
        <f t="shared" si="1"/>
        <v>#DIV/0!</v>
      </c>
    </row>
    <row r="13" spans="1:13">
      <c r="A13" s="1" t="s">
        <v>115</v>
      </c>
      <c r="B13" s="1">
        <v>0</v>
      </c>
      <c r="C13" s="1">
        <v>0</v>
      </c>
      <c r="D13" s="1" t="e">
        <f t="shared" si="2"/>
        <v>#DIV/0!</v>
      </c>
      <c r="E13" s="1">
        <v>0</v>
      </c>
      <c r="F13" s="1">
        <v>0</v>
      </c>
      <c r="G13" s="1" t="e">
        <f t="shared" si="0"/>
        <v>#DIV/0!</v>
      </c>
      <c r="H13" s="1">
        <v>0</v>
      </c>
      <c r="I13" s="1">
        <v>0</v>
      </c>
      <c r="J13" s="1" t="e">
        <f t="shared" si="1"/>
        <v>#DIV/0!</v>
      </c>
    </row>
    <row r="14" spans="1:13">
      <c r="A14" s="1" t="s">
        <v>116</v>
      </c>
      <c r="B14" s="1">
        <v>0</v>
      </c>
      <c r="C14" s="1">
        <v>0</v>
      </c>
      <c r="D14" s="1" t="e">
        <f>SUM(C14/B14)</f>
        <v>#DIV/0!</v>
      </c>
      <c r="E14" s="1">
        <v>0</v>
      </c>
      <c r="F14" s="1">
        <v>0</v>
      </c>
      <c r="G14" s="1" t="e">
        <f t="shared" si="0"/>
        <v>#DIV/0!</v>
      </c>
      <c r="H14" s="1">
        <v>0</v>
      </c>
      <c r="I14" s="1">
        <v>0</v>
      </c>
      <c r="J14" s="1" t="e">
        <f t="shared" si="1"/>
        <v>#DIV/0!</v>
      </c>
    </row>
    <row r="15" spans="1:13">
      <c r="A15" s="1" t="s">
        <v>128</v>
      </c>
      <c r="B15" s="1">
        <v>0</v>
      </c>
      <c r="C15" s="1">
        <v>0</v>
      </c>
      <c r="D15" s="1" t="e">
        <f t="shared" si="2"/>
        <v>#DIV/0!</v>
      </c>
      <c r="E15" s="1">
        <v>0</v>
      </c>
      <c r="F15" s="1">
        <v>0</v>
      </c>
      <c r="G15" s="1" t="e">
        <f t="shared" si="0"/>
        <v>#DIV/0!</v>
      </c>
      <c r="H15" s="1">
        <v>0</v>
      </c>
      <c r="I15" s="1">
        <v>0</v>
      </c>
      <c r="J15" s="1" t="e">
        <f t="shared" si="1"/>
        <v>#DIV/0!</v>
      </c>
    </row>
    <row r="16" spans="1:13">
      <c r="A16" s="1" t="s">
        <v>129</v>
      </c>
      <c r="B16" s="1">
        <v>0</v>
      </c>
      <c r="C16" s="1">
        <v>0</v>
      </c>
      <c r="D16" s="1" t="e">
        <f t="shared" si="2"/>
        <v>#DIV/0!</v>
      </c>
      <c r="E16" s="1">
        <v>0</v>
      </c>
      <c r="F16" s="1">
        <v>0</v>
      </c>
      <c r="G16" s="1" t="e">
        <f t="shared" si="0"/>
        <v>#DIV/0!</v>
      </c>
      <c r="H16" s="1">
        <v>0</v>
      </c>
      <c r="I16" s="1">
        <v>0</v>
      </c>
      <c r="J16" s="1" t="e">
        <f t="shared" si="1"/>
        <v>#DIV/0!</v>
      </c>
    </row>
    <row r="17" spans="1:10">
      <c r="A17" s="1" t="s">
        <v>130</v>
      </c>
      <c r="B17" s="1">
        <v>0</v>
      </c>
      <c r="C17" s="1">
        <v>0</v>
      </c>
      <c r="D17" s="1" t="e">
        <f t="shared" si="2"/>
        <v>#DIV/0!</v>
      </c>
      <c r="E17" s="1">
        <v>0</v>
      </c>
      <c r="F17" s="1">
        <v>0</v>
      </c>
      <c r="G17" s="1" t="e">
        <f t="shared" si="0"/>
        <v>#DIV/0!</v>
      </c>
      <c r="H17" s="1">
        <v>0</v>
      </c>
      <c r="I17" s="1">
        <v>0</v>
      </c>
      <c r="J17" s="1" t="e">
        <f t="shared" si="1"/>
        <v>#DIV/0!</v>
      </c>
    </row>
    <row r="18" spans="1:10">
      <c r="A18" s="1" t="s">
        <v>131</v>
      </c>
      <c r="B18" s="1">
        <v>0</v>
      </c>
      <c r="C18" s="1">
        <v>0</v>
      </c>
      <c r="D18" s="1" t="e">
        <f t="shared" si="2"/>
        <v>#DIV/0!</v>
      </c>
      <c r="E18" s="1">
        <v>0</v>
      </c>
      <c r="F18" s="1">
        <v>0</v>
      </c>
      <c r="G18" s="1" t="e">
        <f t="shared" si="0"/>
        <v>#DIV/0!</v>
      </c>
      <c r="H18" s="1">
        <v>0</v>
      </c>
      <c r="I18" s="1">
        <v>0</v>
      </c>
      <c r="J18" s="1" t="e">
        <f t="shared" si="1"/>
        <v>#DIV/0!</v>
      </c>
    </row>
    <row r="19" spans="1:10">
      <c r="A19" s="1" t="s">
        <v>132</v>
      </c>
      <c r="B19" s="1">
        <v>0</v>
      </c>
      <c r="C19" s="1">
        <v>0</v>
      </c>
      <c r="D19" s="1" t="e">
        <f t="shared" si="2"/>
        <v>#DIV/0!</v>
      </c>
      <c r="E19" s="1">
        <v>0</v>
      </c>
      <c r="F19" s="1">
        <v>0</v>
      </c>
      <c r="G19" s="1" t="e">
        <f t="shared" si="0"/>
        <v>#DIV/0!</v>
      </c>
      <c r="H19" s="1">
        <v>0</v>
      </c>
      <c r="I19" s="1">
        <v>0</v>
      </c>
      <c r="J19" s="1" t="e">
        <f t="shared" si="1"/>
        <v>#DIV/0!</v>
      </c>
    </row>
    <row r="20" spans="1:10">
      <c r="A20" s="1" t="s">
        <v>133</v>
      </c>
      <c r="B20" s="1">
        <v>0</v>
      </c>
      <c r="C20" s="1">
        <v>0</v>
      </c>
      <c r="D20" s="1" t="e">
        <f t="shared" si="2"/>
        <v>#DIV/0!</v>
      </c>
      <c r="E20" s="1">
        <v>0</v>
      </c>
      <c r="F20" s="1">
        <v>0</v>
      </c>
      <c r="G20" s="1" t="e">
        <f t="shared" si="0"/>
        <v>#DIV/0!</v>
      </c>
      <c r="H20" s="1">
        <v>0</v>
      </c>
      <c r="I20" s="1">
        <v>0</v>
      </c>
      <c r="J20" s="1" t="e">
        <f t="shared" si="1"/>
        <v>#DIV/0!</v>
      </c>
    </row>
    <row r="22" spans="1:10">
      <c r="B22" s="3" t="s">
        <v>136</v>
      </c>
      <c r="C22" s="8" t="s">
        <v>137</v>
      </c>
      <c r="D22" s="7" t="s">
        <v>137</v>
      </c>
    </row>
    <row r="23" spans="1:10">
      <c r="B23" s="3" t="s">
        <v>104</v>
      </c>
      <c r="C23" s="8" t="s">
        <v>102</v>
      </c>
      <c r="D23" s="7" t="s">
        <v>103</v>
      </c>
    </row>
    <row r="24" spans="1:10">
      <c r="A24" s="9" t="s">
        <v>111</v>
      </c>
      <c r="B24" s="1" t="e">
        <f>SUM(D9)</f>
        <v>#DIV/0!</v>
      </c>
      <c r="C24" s="1" t="e">
        <f>SUM(G9)</f>
        <v>#DIV/0!</v>
      </c>
      <c r="D24" s="1" t="e">
        <f>SUM(J9)</f>
        <v>#DIV/0!</v>
      </c>
    </row>
    <row r="25" spans="1:10">
      <c r="A25" s="9" t="s">
        <v>112</v>
      </c>
      <c r="B25" s="1" t="e">
        <f>SUM(D10)</f>
        <v>#DIV/0!</v>
      </c>
      <c r="C25" s="1" t="e">
        <f>SUM(G10)</f>
        <v>#DIV/0!</v>
      </c>
      <c r="D25" s="1" t="e">
        <f t="shared" ref="D25:D35" si="3">SUM(J10)</f>
        <v>#DIV/0!</v>
      </c>
    </row>
    <row r="26" spans="1:10">
      <c r="A26" s="9" t="s">
        <v>113</v>
      </c>
      <c r="B26" s="1" t="e">
        <f t="shared" ref="B26:B35" si="4">SUM(D11)</f>
        <v>#DIV/0!</v>
      </c>
      <c r="C26" s="1" t="e">
        <f t="shared" ref="C26:C35" si="5">SUM(G11)</f>
        <v>#DIV/0!</v>
      </c>
      <c r="D26" s="1" t="e">
        <f t="shared" si="3"/>
        <v>#DIV/0!</v>
      </c>
    </row>
    <row r="27" spans="1:10">
      <c r="A27" s="9" t="s">
        <v>114</v>
      </c>
      <c r="B27" s="1" t="e">
        <f t="shared" si="4"/>
        <v>#DIV/0!</v>
      </c>
      <c r="C27" s="1" t="e">
        <f t="shared" si="5"/>
        <v>#DIV/0!</v>
      </c>
      <c r="D27" s="1" t="e">
        <f t="shared" si="3"/>
        <v>#DIV/0!</v>
      </c>
    </row>
    <row r="28" spans="1:10">
      <c r="A28" s="9" t="s">
        <v>115</v>
      </c>
      <c r="B28" s="1" t="e">
        <f t="shared" si="4"/>
        <v>#DIV/0!</v>
      </c>
      <c r="C28" s="1" t="e">
        <f t="shared" si="5"/>
        <v>#DIV/0!</v>
      </c>
      <c r="D28" s="1" t="e">
        <f t="shared" si="3"/>
        <v>#DIV/0!</v>
      </c>
    </row>
    <row r="29" spans="1:10">
      <c r="A29" s="9" t="s">
        <v>116</v>
      </c>
      <c r="B29" s="1" t="e">
        <f t="shared" si="4"/>
        <v>#DIV/0!</v>
      </c>
      <c r="C29" s="1" t="e">
        <f t="shared" si="5"/>
        <v>#DIV/0!</v>
      </c>
      <c r="D29" s="1" t="e">
        <f t="shared" si="3"/>
        <v>#DIV/0!</v>
      </c>
    </row>
    <row r="30" spans="1:10">
      <c r="A30" s="9" t="s">
        <v>128</v>
      </c>
      <c r="B30" s="1" t="e">
        <f t="shared" si="4"/>
        <v>#DIV/0!</v>
      </c>
      <c r="C30" s="1" t="e">
        <f t="shared" si="5"/>
        <v>#DIV/0!</v>
      </c>
      <c r="D30" s="1" t="e">
        <f t="shared" si="3"/>
        <v>#DIV/0!</v>
      </c>
    </row>
    <row r="31" spans="1:10">
      <c r="A31" s="9" t="s">
        <v>129</v>
      </c>
      <c r="B31" s="1" t="e">
        <f t="shared" si="4"/>
        <v>#DIV/0!</v>
      </c>
      <c r="C31" s="1" t="e">
        <f t="shared" si="5"/>
        <v>#DIV/0!</v>
      </c>
      <c r="D31" s="1" t="e">
        <f>SUM(J16)</f>
        <v>#DIV/0!</v>
      </c>
    </row>
    <row r="32" spans="1:10">
      <c r="A32" s="9" t="s">
        <v>130</v>
      </c>
      <c r="B32" s="1" t="e">
        <f t="shared" si="4"/>
        <v>#DIV/0!</v>
      </c>
      <c r="C32" s="1" t="e">
        <f t="shared" si="5"/>
        <v>#DIV/0!</v>
      </c>
      <c r="D32" s="1" t="e">
        <f t="shared" si="3"/>
        <v>#DIV/0!</v>
      </c>
    </row>
    <row r="33" spans="1:4">
      <c r="A33" s="9" t="s">
        <v>131</v>
      </c>
      <c r="B33" s="1" t="e">
        <f t="shared" si="4"/>
        <v>#DIV/0!</v>
      </c>
      <c r="C33" s="1" t="e">
        <f t="shared" si="5"/>
        <v>#DIV/0!</v>
      </c>
      <c r="D33" s="1" t="e">
        <f t="shared" si="3"/>
        <v>#DIV/0!</v>
      </c>
    </row>
    <row r="34" spans="1:4">
      <c r="A34" s="9" t="s">
        <v>132</v>
      </c>
      <c r="B34" s="1" t="e">
        <f t="shared" si="4"/>
        <v>#DIV/0!</v>
      </c>
      <c r="C34" s="1" t="e">
        <f t="shared" si="5"/>
        <v>#DIV/0!</v>
      </c>
      <c r="D34" s="1" t="e">
        <f t="shared" si="3"/>
        <v>#DIV/0!</v>
      </c>
    </row>
    <row r="35" spans="1:4">
      <c r="A35" s="9" t="s">
        <v>133</v>
      </c>
      <c r="B35" s="1" t="e">
        <f t="shared" si="4"/>
        <v>#DIV/0!</v>
      </c>
      <c r="C35" s="1" t="e">
        <f t="shared" si="5"/>
        <v>#DIV/0!</v>
      </c>
      <c r="D35" s="1" t="e">
        <f t="shared" si="3"/>
        <v>#DIV/0!</v>
      </c>
    </row>
    <row r="37" spans="1:4">
      <c r="B37" s="7" t="s">
        <v>137</v>
      </c>
    </row>
    <row r="38" spans="1:4">
      <c r="B38" s="7" t="s">
        <v>75</v>
      </c>
    </row>
    <row r="39" spans="1:4">
      <c r="A39" s="9" t="s">
        <v>111</v>
      </c>
      <c r="B39" s="1" t="e">
        <f>SUM(A39/#REF!)</f>
        <v>#VALUE!</v>
      </c>
    </row>
    <row r="40" spans="1:4">
      <c r="A40" s="9" t="s">
        <v>112</v>
      </c>
      <c r="B40" s="1" t="e">
        <f>SUM(A40/#REF!)</f>
        <v>#VALUE!</v>
      </c>
    </row>
    <row r="41" spans="1:4">
      <c r="A41" s="9" t="s">
        <v>113</v>
      </c>
      <c r="B41" s="1" t="e">
        <f>SUM(A41/#REF!)</f>
        <v>#VALUE!</v>
      </c>
    </row>
    <row r="42" spans="1:4">
      <c r="A42" s="9" t="s">
        <v>114</v>
      </c>
      <c r="B42" s="1" t="e">
        <f>SUM(A42/#REF!)</f>
        <v>#VALUE!</v>
      </c>
    </row>
    <row r="43" spans="1:4">
      <c r="A43" s="9" t="s">
        <v>115</v>
      </c>
      <c r="B43" s="1" t="e">
        <f>SUM(A43/#REF!)</f>
        <v>#VALUE!</v>
      </c>
    </row>
    <row r="44" spans="1:4">
      <c r="A44" s="9" t="s">
        <v>116</v>
      </c>
      <c r="B44" s="1" t="e">
        <f>SUM(A44/#REF!)</f>
        <v>#VALUE!</v>
      </c>
    </row>
    <row r="45" spans="1:4">
      <c r="A45" s="9" t="s">
        <v>128</v>
      </c>
      <c r="B45" s="1" t="e">
        <f>SUM(A45/#REF!)</f>
        <v>#VALUE!</v>
      </c>
    </row>
    <row r="46" spans="1:4">
      <c r="A46" s="9" t="s">
        <v>129</v>
      </c>
      <c r="B46" s="1" t="e">
        <f>SUM(A46/#REF!)</f>
        <v>#VALUE!</v>
      </c>
    </row>
    <row r="47" spans="1:4">
      <c r="A47" s="9" t="s">
        <v>130</v>
      </c>
      <c r="B47" s="1" t="e">
        <f>SUM(A47/#REF!)</f>
        <v>#VALUE!</v>
      </c>
    </row>
    <row r="48" spans="1:4">
      <c r="A48" s="9" t="s">
        <v>131</v>
      </c>
      <c r="B48" s="1" t="e">
        <f>SUM(A48/#REF!)</f>
        <v>#VALUE!</v>
      </c>
    </row>
    <row r="49" spans="1:2">
      <c r="A49" s="9" t="s">
        <v>132</v>
      </c>
      <c r="B49" s="1" t="e">
        <f>SUM(A49/#REF!)</f>
        <v>#VALUE!</v>
      </c>
    </row>
    <row r="50" spans="1:2">
      <c r="A50" s="9" t="s">
        <v>133</v>
      </c>
      <c r="B50" s="1" t="e">
        <f>SUM(A50/#REF!)</f>
        <v>#VALUE!</v>
      </c>
    </row>
  </sheetData>
  <sheetCalcPr fullCalcOnLoad="1"/>
  <mergeCells count="7">
    <mergeCell ref="A1:C1"/>
    <mergeCell ref="B7:D7"/>
    <mergeCell ref="E7:G7"/>
    <mergeCell ref="H7:J7"/>
    <mergeCell ref="A3:J4"/>
    <mergeCell ref="A5:J5"/>
    <mergeCell ref="A2:J2"/>
  </mergeCells>
  <phoneticPr fontId="3" type="noConversion"/>
  <pageMargins left="0.75" right="0.75" top="1" bottom="1" header="0.5" footer="0.5"/>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V89"/>
  <sheetViews>
    <sheetView topLeftCell="A30" workbookViewId="0">
      <selection activeCell="B6" sqref="B6:O6"/>
    </sheetView>
  </sheetViews>
  <sheetFormatPr baseColWidth="10" defaultRowHeight="13"/>
  <cols>
    <col min="2" max="2" width="14.42578125" customWidth="1"/>
    <col min="3" max="3" width="6.28515625" customWidth="1"/>
    <col min="4" max="4" width="5.42578125" customWidth="1"/>
    <col min="5" max="5" width="4.140625" customWidth="1"/>
    <col min="6" max="6" width="4" customWidth="1"/>
    <col min="7" max="7" width="5.42578125" customWidth="1"/>
    <col min="8" max="8" width="3.85546875" customWidth="1"/>
    <col min="9" max="9" width="5.140625" customWidth="1"/>
    <col min="10" max="10" width="5.42578125" bestFit="1" customWidth="1"/>
    <col min="11" max="11" width="4.42578125" bestFit="1" customWidth="1"/>
    <col min="12" max="12" width="4" bestFit="1" customWidth="1"/>
    <col min="13" max="13" width="4.42578125" bestFit="1" customWidth="1"/>
    <col min="14" max="14" width="3.85546875" bestFit="1" customWidth="1"/>
  </cols>
  <sheetData>
    <row r="1" spans="2:22" ht="18">
      <c r="B1" s="58" t="s">
        <v>80</v>
      </c>
      <c r="C1" s="1"/>
      <c r="D1" s="79"/>
      <c r="E1" s="80"/>
      <c r="F1" s="80"/>
      <c r="G1" s="80"/>
      <c r="H1" s="80"/>
      <c r="I1" s="80"/>
      <c r="J1" s="80"/>
      <c r="K1" s="80"/>
      <c r="L1" s="80"/>
      <c r="M1" s="80"/>
      <c r="N1" s="80"/>
      <c r="O1" s="81"/>
    </row>
    <row r="2" spans="2:22" ht="34" customHeight="1">
      <c r="B2" s="85" t="s">
        <v>85</v>
      </c>
      <c r="C2" s="85"/>
      <c r="D2" s="85"/>
      <c r="E2" s="85"/>
      <c r="F2" s="85"/>
      <c r="G2" s="85"/>
      <c r="H2" s="85"/>
      <c r="I2" s="85"/>
      <c r="J2" s="85"/>
      <c r="K2" s="85"/>
      <c r="L2" s="85"/>
      <c r="M2" s="85"/>
      <c r="N2" s="85"/>
      <c r="O2" s="85"/>
      <c r="P2" s="57"/>
      <c r="Q2" s="57"/>
      <c r="R2" s="57"/>
      <c r="S2" s="42"/>
      <c r="T2" s="42"/>
      <c r="U2" s="42"/>
      <c r="V2" s="42"/>
    </row>
    <row r="3" spans="2:22" ht="19" customHeight="1">
      <c r="B3" s="85" t="s">
        <v>71</v>
      </c>
      <c r="C3" s="85"/>
      <c r="D3" s="85"/>
      <c r="E3" s="85"/>
      <c r="F3" s="85"/>
      <c r="G3" s="85"/>
      <c r="H3" s="85"/>
      <c r="I3" s="85"/>
      <c r="J3" s="85"/>
      <c r="K3" s="85"/>
      <c r="L3" s="85"/>
      <c r="M3" s="85"/>
      <c r="N3" s="85"/>
      <c r="O3" s="85"/>
      <c r="P3" s="42"/>
      <c r="Q3" s="42"/>
      <c r="R3" s="42"/>
      <c r="S3" s="42"/>
      <c r="T3" s="42"/>
      <c r="U3" s="42"/>
      <c r="V3" s="42"/>
    </row>
    <row r="4" spans="2:22" ht="56" customHeight="1">
      <c r="B4" s="85" t="s">
        <v>96</v>
      </c>
      <c r="C4" s="85"/>
      <c r="D4" s="85"/>
      <c r="E4" s="85"/>
      <c r="F4" s="85"/>
      <c r="G4" s="85"/>
      <c r="H4" s="85"/>
      <c r="I4" s="85"/>
      <c r="J4" s="85"/>
      <c r="K4" s="85"/>
      <c r="L4" s="85"/>
      <c r="M4" s="85"/>
      <c r="N4" s="85"/>
      <c r="O4" s="85"/>
      <c r="P4" s="57"/>
      <c r="Q4" s="57"/>
      <c r="R4" s="57"/>
      <c r="S4" s="57"/>
      <c r="T4" s="57"/>
      <c r="U4" s="57"/>
      <c r="V4" s="57"/>
    </row>
    <row r="5" spans="2:22" ht="48" customHeight="1">
      <c r="B5" s="85" t="s">
        <v>181</v>
      </c>
      <c r="C5" s="85"/>
      <c r="D5" s="85"/>
      <c r="E5" s="85"/>
      <c r="F5" s="85"/>
      <c r="G5" s="85"/>
      <c r="H5" s="85"/>
      <c r="I5" s="85"/>
      <c r="J5" s="85"/>
      <c r="K5" s="85"/>
      <c r="L5" s="85"/>
      <c r="M5" s="85"/>
      <c r="N5" s="85"/>
      <c r="O5" s="85"/>
      <c r="P5" s="57"/>
      <c r="Q5" s="57"/>
      <c r="R5" s="57"/>
      <c r="S5" s="57"/>
      <c r="T5" s="57"/>
      <c r="U5" s="57"/>
      <c r="V5" s="57"/>
    </row>
    <row r="6" spans="2:22" ht="16">
      <c r="B6" s="82" t="s">
        <v>86</v>
      </c>
      <c r="C6" s="83"/>
      <c r="D6" s="83"/>
      <c r="E6" s="83"/>
      <c r="F6" s="83"/>
      <c r="G6" s="83"/>
      <c r="H6" s="83"/>
      <c r="I6" s="83"/>
      <c r="J6" s="83"/>
      <c r="K6" s="83"/>
      <c r="L6" s="83"/>
      <c r="M6" s="83"/>
      <c r="N6" s="83"/>
      <c r="O6" s="84"/>
      <c r="P6" s="42"/>
      <c r="Q6" s="42"/>
      <c r="R6" s="42"/>
      <c r="S6" s="42"/>
      <c r="T6" s="42"/>
      <c r="U6" s="42"/>
      <c r="V6" s="42"/>
    </row>
    <row r="7" spans="2:22" ht="16">
      <c r="B7" s="85" t="s">
        <v>87</v>
      </c>
      <c r="C7" s="85"/>
      <c r="D7" s="85"/>
      <c r="E7" s="85"/>
      <c r="F7" s="85"/>
      <c r="G7" s="85"/>
      <c r="H7" s="85"/>
      <c r="I7" s="85"/>
      <c r="J7" s="85"/>
      <c r="K7" s="85"/>
      <c r="L7" s="85"/>
      <c r="M7" s="85"/>
      <c r="N7" s="85"/>
      <c r="O7" s="85"/>
      <c r="P7" s="42"/>
      <c r="Q7" s="42"/>
      <c r="R7" s="42"/>
      <c r="S7" s="42"/>
      <c r="T7" s="42"/>
      <c r="U7" s="42"/>
      <c r="V7" s="42"/>
    </row>
    <row r="8" spans="2:22" ht="18">
      <c r="B8" s="59" t="s">
        <v>55</v>
      </c>
    </row>
    <row r="9" spans="2:22" ht="63">
      <c r="B9" s="1"/>
      <c r="C9" s="56" t="s">
        <v>111</v>
      </c>
      <c r="D9" s="56" t="s">
        <v>93</v>
      </c>
      <c r="E9" s="56" t="s">
        <v>113</v>
      </c>
      <c r="F9" s="56" t="s">
        <v>90</v>
      </c>
      <c r="G9" s="56" t="s">
        <v>91</v>
      </c>
      <c r="H9" s="56" t="s">
        <v>116</v>
      </c>
      <c r="I9" s="56" t="s">
        <v>92</v>
      </c>
      <c r="J9" s="56" t="s">
        <v>129</v>
      </c>
      <c r="K9" s="56" t="s">
        <v>130</v>
      </c>
      <c r="L9" s="56" t="s">
        <v>131</v>
      </c>
      <c r="M9" s="56" t="s">
        <v>132</v>
      </c>
      <c r="N9" s="56" t="s">
        <v>133</v>
      </c>
      <c r="O9" s="24" t="s">
        <v>147</v>
      </c>
      <c r="Q9" s="30" t="s">
        <v>70</v>
      </c>
      <c r="R9" s="23" t="s">
        <v>146</v>
      </c>
    </row>
    <row r="10" spans="2:22">
      <c r="B10" s="1" t="s">
        <v>84</v>
      </c>
      <c r="C10" s="1"/>
      <c r="D10" s="1"/>
      <c r="E10" s="1"/>
      <c r="F10" s="1"/>
      <c r="G10" s="1"/>
      <c r="H10" s="1"/>
      <c r="I10" s="1"/>
      <c r="J10" s="1"/>
      <c r="K10" s="1"/>
      <c r="L10" s="1"/>
      <c r="M10" s="1"/>
      <c r="N10" s="1"/>
      <c r="O10" s="1">
        <f>SUM(C10:N10)</f>
        <v>0</v>
      </c>
      <c r="Q10" s="1" t="s">
        <v>84</v>
      </c>
      <c r="R10">
        <f>SUM(O10)</f>
        <v>0</v>
      </c>
    </row>
    <row r="11" spans="2:22">
      <c r="B11" s="1" t="s">
        <v>117</v>
      </c>
      <c r="C11" s="1"/>
      <c r="D11" s="1"/>
      <c r="E11" s="1"/>
      <c r="F11" s="1"/>
      <c r="G11" s="1"/>
      <c r="H11" s="1"/>
      <c r="I11" s="1"/>
      <c r="J11" s="1"/>
      <c r="K11" s="1"/>
      <c r="L11" s="1"/>
      <c r="M11" s="1"/>
      <c r="N11" s="1"/>
      <c r="O11" s="1">
        <f t="shared" ref="O11:O33" si="0">SUM(C11:N11)</f>
        <v>0</v>
      </c>
      <c r="Q11" s="1" t="s">
        <v>117</v>
      </c>
      <c r="R11">
        <f t="shared" ref="R11:R33" si="1">SUM(O11)</f>
        <v>0</v>
      </c>
    </row>
    <row r="12" spans="2:22">
      <c r="B12" s="1" t="s">
        <v>118</v>
      </c>
      <c r="C12" s="1"/>
      <c r="D12" s="1"/>
      <c r="E12" s="1"/>
      <c r="F12" s="1"/>
      <c r="G12" s="1"/>
      <c r="H12" s="1"/>
      <c r="I12" s="1"/>
      <c r="J12" s="1"/>
      <c r="K12" s="1"/>
      <c r="L12" s="1"/>
      <c r="M12" s="1"/>
      <c r="N12" s="1"/>
      <c r="O12" s="1">
        <f t="shared" si="0"/>
        <v>0</v>
      </c>
      <c r="Q12" s="1" t="s">
        <v>118</v>
      </c>
      <c r="R12">
        <f t="shared" si="1"/>
        <v>0</v>
      </c>
    </row>
    <row r="13" spans="2:22">
      <c r="B13" s="1" t="s">
        <v>119</v>
      </c>
      <c r="C13" s="1"/>
      <c r="D13" s="1"/>
      <c r="E13" s="1"/>
      <c r="F13" s="1"/>
      <c r="G13" s="1"/>
      <c r="H13" s="1"/>
      <c r="I13" s="1"/>
      <c r="J13" s="1"/>
      <c r="K13" s="1"/>
      <c r="L13" s="1"/>
      <c r="M13" s="1"/>
      <c r="N13" s="1"/>
      <c r="O13" s="1">
        <f t="shared" si="0"/>
        <v>0</v>
      </c>
      <c r="Q13" s="1" t="s">
        <v>119</v>
      </c>
      <c r="R13">
        <f t="shared" si="1"/>
        <v>0</v>
      </c>
    </row>
    <row r="14" spans="2:22">
      <c r="B14" s="1" t="s">
        <v>120</v>
      </c>
      <c r="C14" s="1"/>
      <c r="D14" s="1"/>
      <c r="E14" s="1"/>
      <c r="F14" s="1"/>
      <c r="G14" s="1"/>
      <c r="H14" s="1"/>
      <c r="I14" s="1"/>
      <c r="J14" s="1"/>
      <c r="K14" s="1"/>
      <c r="L14" s="1"/>
      <c r="M14" s="1"/>
      <c r="N14" s="1"/>
      <c r="O14" s="1">
        <f t="shared" si="0"/>
        <v>0</v>
      </c>
      <c r="Q14" s="1" t="s">
        <v>120</v>
      </c>
      <c r="R14">
        <f t="shared" si="1"/>
        <v>0</v>
      </c>
    </row>
    <row r="15" spans="2:22">
      <c r="B15" s="1" t="s">
        <v>121</v>
      </c>
      <c r="C15" s="1"/>
      <c r="D15" s="1"/>
      <c r="E15" s="1"/>
      <c r="F15" s="1"/>
      <c r="G15" s="1"/>
      <c r="H15" s="1"/>
      <c r="I15" s="1"/>
      <c r="J15" s="1"/>
      <c r="K15" s="1"/>
      <c r="L15" s="1"/>
      <c r="M15" s="1"/>
      <c r="N15" s="1"/>
      <c r="O15" s="1">
        <f t="shared" si="0"/>
        <v>0</v>
      </c>
      <c r="Q15" s="1" t="s">
        <v>121</v>
      </c>
      <c r="R15">
        <f t="shared" si="1"/>
        <v>0</v>
      </c>
    </row>
    <row r="16" spans="2:22">
      <c r="B16" s="1" t="s">
        <v>122</v>
      </c>
      <c r="C16" s="1"/>
      <c r="D16" s="1"/>
      <c r="E16" s="1"/>
      <c r="F16" s="1"/>
      <c r="G16" s="1"/>
      <c r="H16" s="1"/>
      <c r="I16" s="1"/>
      <c r="J16" s="1"/>
      <c r="K16" s="1"/>
      <c r="L16" s="1"/>
      <c r="M16" s="1"/>
      <c r="N16" s="1"/>
      <c r="O16" s="1">
        <f t="shared" si="0"/>
        <v>0</v>
      </c>
      <c r="Q16" s="1" t="s">
        <v>122</v>
      </c>
      <c r="R16">
        <f t="shared" si="1"/>
        <v>0</v>
      </c>
    </row>
    <row r="17" spans="2:18">
      <c r="B17" s="1" t="s">
        <v>123</v>
      </c>
      <c r="C17" s="1"/>
      <c r="D17" s="1"/>
      <c r="E17" s="1"/>
      <c r="F17" s="1"/>
      <c r="G17" s="1"/>
      <c r="H17" s="1"/>
      <c r="I17" s="1"/>
      <c r="J17" s="1"/>
      <c r="K17" s="1"/>
      <c r="L17" s="1"/>
      <c r="M17" s="1"/>
      <c r="N17" s="1"/>
      <c r="O17" s="1">
        <f t="shared" si="0"/>
        <v>0</v>
      </c>
      <c r="Q17" s="1" t="s">
        <v>123</v>
      </c>
      <c r="R17">
        <f t="shared" si="1"/>
        <v>0</v>
      </c>
    </row>
    <row r="18" spans="2:18">
      <c r="B18" s="1" t="s">
        <v>106</v>
      </c>
      <c r="C18" s="1"/>
      <c r="D18" s="1"/>
      <c r="E18" s="1"/>
      <c r="F18" s="1"/>
      <c r="G18" s="1"/>
      <c r="H18" s="1"/>
      <c r="I18" s="1"/>
      <c r="J18" s="1"/>
      <c r="K18" s="1"/>
      <c r="L18" s="1"/>
      <c r="M18" s="1"/>
      <c r="N18" s="1"/>
      <c r="O18" s="1">
        <f t="shared" si="0"/>
        <v>0</v>
      </c>
      <c r="Q18" s="1" t="s">
        <v>106</v>
      </c>
      <c r="R18">
        <f t="shared" si="1"/>
        <v>0</v>
      </c>
    </row>
    <row r="19" spans="2:18">
      <c r="B19" s="1" t="s">
        <v>107</v>
      </c>
      <c r="C19" s="1"/>
      <c r="D19" s="1"/>
      <c r="E19" s="1"/>
      <c r="F19" s="1"/>
      <c r="G19" s="1"/>
      <c r="H19" s="1"/>
      <c r="I19" s="1"/>
      <c r="J19" s="1"/>
      <c r="K19" s="1"/>
      <c r="L19" s="1"/>
      <c r="M19" s="1"/>
      <c r="N19" s="1"/>
      <c r="O19" s="1">
        <f t="shared" si="0"/>
        <v>0</v>
      </c>
      <c r="Q19" s="1" t="s">
        <v>107</v>
      </c>
      <c r="R19">
        <f t="shared" si="1"/>
        <v>0</v>
      </c>
    </row>
    <row r="20" spans="2:18">
      <c r="B20" s="1" t="s">
        <v>108</v>
      </c>
      <c r="C20" s="1"/>
      <c r="D20" s="1"/>
      <c r="E20" s="1"/>
      <c r="F20" s="1"/>
      <c r="G20" s="1"/>
      <c r="H20" s="1"/>
      <c r="I20" s="1"/>
      <c r="J20" s="1"/>
      <c r="K20" s="1"/>
      <c r="L20" s="1"/>
      <c r="M20" s="1"/>
      <c r="N20" s="1"/>
      <c r="O20" s="1">
        <f t="shared" si="0"/>
        <v>0</v>
      </c>
      <c r="Q20" s="1" t="s">
        <v>108</v>
      </c>
      <c r="R20">
        <f t="shared" si="1"/>
        <v>0</v>
      </c>
    </row>
    <row r="21" spans="2:18">
      <c r="B21" s="1" t="s">
        <v>109</v>
      </c>
      <c r="C21" s="1"/>
      <c r="D21" s="1"/>
      <c r="E21" s="1"/>
      <c r="F21" s="1"/>
      <c r="G21" s="1"/>
      <c r="H21" s="1"/>
      <c r="I21" s="1"/>
      <c r="J21" s="1"/>
      <c r="K21" s="1"/>
      <c r="L21" s="1"/>
      <c r="M21" s="1"/>
      <c r="N21" s="1"/>
      <c r="O21" s="1">
        <f t="shared" si="0"/>
        <v>0</v>
      </c>
      <c r="Q21" s="1" t="s">
        <v>109</v>
      </c>
      <c r="R21">
        <f t="shared" si="1"/>
        <v>0</v>
      </c>
    </row>
    <row r="22" spans="2:18">
      <c r="B22" s="1" t="s">
        <v>110</v>
      </c>
      <c r="C22" s="1"/>
      <c r="D22" s="1"/>
      <c r="E22" s="1"/>
      <c r="F22" s="1"/>
      <c r="G22" s="1"/>
      <c r="H22" s="1"/>
      <c r="I22" s="1"/>
      <c r="J22" s="1"/>
      <c r="K22" s="1"/>
      <c r="L22" s="1"/>
      <c r="M22" s="1"/>
      <c r="N22" s="1"/>
      <c r="O22" s="1">
        <f t="shared" si="0"/>
        <v>0</v>
      </c>
      <c r="Q22" s="1" t="s">
        <v>110</v>
      </c>
      <c r="R22">
        <f t="shared" si="1"/>
        <v>0</v>
      </c>
    </row>
    <row r="23" spans="2:18">
      <c r="B23" s="1" t="s">
        <v>168</v>
      </c>
      <c r="C23" s="1"/>
      <c r="D23" s="1"/>
      <c r="E23" s="1"/>
      <c r="F23" s="1"/>
      <c r="G23" s="1"/>
      <c r="H23" s="1"/>
      <c r="I23" s="1"/>
      <c r="J23" s="1"/>
      <c r="K23" s="1"/>
      <c r="L23" s="1"/>
      <c r="M23" s="1"/>
      <c r="N23" s="1"/>
      <c r="O23" s="1">
        <f t="shared" si="0"/>
        <v>0</v>
      </c>
      <c r="Q23" s="1" t="s">
        <v>168</v>
      </c>
      <c r="R23">
        <f t="shared" si="1"/>
        <v>0</v>
      </c>
    </row>
    <row r="24" spans="2:18">
      <c r="B24" s="1" t="s">
        <v>127</v>
      </c>
      <c r="C24" s="1"/>
      <c r="D24" s="1"/>
      <c r="E24" s="1"/>
      <c r="F24" s="1"/>
      <c r="G24" s="1"/>
      <c r="H24" s="1"/>
      <c r="I24" s="1"/>
      <c r="J24" s="1"/>
      <c r="K24" s="1"/>
      <c r="L24" s="1"/>
      <c r="M24" s="1"/>
      <c r="N24" s="1"/>
      <c r="O24" s="1">
        <f t="shared" si="0"/>
        <v>0</v>
      </c>
      <c r="Q24" s="1" t="s">
        <v>127</v>
      </c>
      <c r="R24">
        <f t="shared" si="1"/>
        <v>0</v>
      </c>
    </row>
    <row r="25" spans="2:18">
      <c r="B25" s="1" t="s">
        <v>171</v>
      </c>
      <c r="C25" s="1"/>
      <c r="D25" s="1"/>
      <c r="E25" s="1"/>
      <c r="F25" s="1"/>
      <c r="G25" s="1"/>
      <c r="H25" s="1"/>
      <c r="I25" s="1"/>
      <c r="J25" s="1"/>
      <c r="K25" s="1"/>
      <c r="L25" s="1"/>
      <c r="M25" s="1"/>
      <c r="N25" s="1"/>
      <c r="O25" s="1">
        <f t="shared" si="0"/>
        <v>0</v>
      </c>
      <c r="Q25" s="1" t="s">
        <v>171</v>
      </c>
      <c r="R25">
        <f t="shared" si="1"/>
        <v>0</v>
      </c>
    </row>
    <row r="26" spans="2:18">
      <c r="B26" s="1" t="s">
        <v>172</v>
      </c>
      <c r="C26" s="1"/>
      <c r="D26" s="1"/>
      <c r="E26" s="1"/>
      <c r="F26" s="1"/>
      <c r="G26" s="1"/>
      <c r="H26" s="1"/>
      <c r="I26" s="1"/>
      <c r="J26" s="1"/>
      <c r="K26" s="1"/>
      <c r="L26" s="1"/>
      <c r="M26" s="1"/>
      <c r="N26" s="1"/>
      <c r="O26" s="1">
        <f t="shared" si="0"/>
        <v>0</v>
      </c>
      <c r="Q26" s="1" t="s">
        <v>172</v>
      </c>
      <c r="R26">
        <f t="shared" si="1"/>
        <v>0</v>
      </c>
    </row>
    <row r="27" spans="2:18">
      <c r="B27" s="1" t="s">
        <v>173</v>
      </c>
      <c r="C27" s="1"/>
      <c r="D27" s="1"/>
      <c r="E27" s="1"/>
      <c r="F27" s="1"/>
      <c r="G27" s="1"/>
      <c r="H27" s="1"/>
      <c r="I27" s="1"/>
      <c r="J27" s="1"/>
      <c r="K27" s="1"/>
      <c r="L27" s="1"/>
      <c r="M27" s="1"/>
      <c r="N27" s="1"/>
      <c r="O27" s="1">
        <f t="shared" si="0"/>
        <v>0</v>
      </c>
      <c r="Q27" s="1" t="s">
        <v>173</v>
      </c>
      <c r="R27">
        <f t="shared" si="1"/>
        <v>0</v>
      </c>
    </row>
    <row r="28" spans="2:18">
      <c r="B28" s="1" t="s">
        <v>174</v>
      </c>
      <c r="C28" s="1"/>
      <c r="D28" s="1"/>
      <c r="E28" s="1"/>
      <c r="F28" s="1"/>
      <c r="G28" s="1"/>
      <c r="H28" s="1"/>
      <c r="I28" s="1"/>
      <c r="J28" s="1"/>
      <c r="K28" s="1"/>
      <c r="L28" s="1"/>
      <c r="M28" s="1"/>
      <c r="N28" s="1"/>
      <c r="O28" s="1">
        <f t="shared" si="0"/>
        <v>0</v>
      </c>
      <c r="Q28" s="1" t="s">
        <v>174</v>
      </c>
      <c r="R28">
        <f t="shared" si="1"/>
        <v>0</v>
      </c>
    </row>
    <row r="29" spans="2:18">
      <c r="B29" s="1" t="s">
        <v>175</v>
      </c>
      <c r="C29" s="1"/>
      <c r="D29" s="1"/>
      <c r="E29" s="1"/>
      <c r="F29" s="1"/>
      <c r="G29" s="1"/>
      <c r="H29" s="1"/>
      <c r="I29" s="1"/>
      <c r="J29" s="1"/>
      <c r="K29" s="1"/>
      <c r="L29" s="1"/>
      <c r="M29" s="1"/>
      <c r="N29" s="1"/>
      <c r="O29" s="1">
        <f t="shared" si="0"/>
        <v>0</v>
      </c>
      <c r="Q29" s="1" t="s">
        <v>175</v>
      </c>
      <c r="R29">
        <f t="shared" si="1"/>
        <v>0</v>
      </c>
    </row>
    <row r="30" spans="2:18">
      <c r="B30" s="1" t="s">
        <v>176</v>
      </c>
      <c r="C30" s="1"/>
      <c r="D30" s="1"/>
      <c r="E30" s="1"/>
      <c r="F30" s="1"/>
      <c r="G30" s="1"/>
      <c r="H30" s="1"/>
      <c r="I30" s="1"/>
      <c r="J30" s="1"/>
      <c r="K30" s="1"/>
      <c r="L30" s="1"/>
      <c r="M30" s="1"/>
      <c r="N30" s="1"/>
      <c r="O30" s="1">
        <f t="shared" si="0"/>
        <v>0</v>
      </c>
      <c r="Q30" s="1" t="s">
        <v>176</v>
      </c>
      <c r="R30">
        <f t="shared" si="1"/>
        <v>0</v>
      </c>
    </row>
    <row r="31" spans="2:18">
      <c r="B31" s="1" t="s">
        <v>177</v>
      </c>
      <c r="C31" s="1"/>
      <c r="D31" s="1"/>
      <c r="E31" s="1"/>
      <c r="F31" s="1"/>
      <c r="G31" s="1"/>
      <c r="H31" s="1"/>
      <c r="I31" s="1"/>
      <c r="J31" s="1"/>
      <c r="K31" s="1"/>
      <c r="L31" s="1"/>
      <c r="M31" s="1"/>
      <c r="N31" s="1"/>
      <c r="O31" s="1">
        <f t="shared" si="0"/>
        <v>0</v>
      </c>
      <c r="Q31" s="1" t="s">
        <v>177</v>
      </c>
      <c r="R31">
        <f t="shared" si="1"/>
        <v>0</v>
      </c>
    </row>
    <row r="32" spans="2:18">
      <c r="B32" s="1" t="s">
        <v>88</v>
      </c>
      <c r="C32" s="1"/>
      <c r="D32" s="1"/>
      <c r="E32" s="1"/>
      <c r="F32" s="1"/>
      <c r="G32" s="1"/>
      <c r="H32" s="1"/>
      <c r="I32" s="1"/>
      <c r="J32" s="1"/>
      <c r="K32" s="1"/>
      <c r="L32" s="1"/>
      <c r="M32" s="1"/>
      <c r="N32" s="1"/>
      <c r="O32" s="1">
        <f t="shared" si="0"/>
        <v>0</v>
      </c>
      <c r="Q32" s="1" t="s">
        <v>88</v>
      </c>
      <c r="R32">
        <f t="shared" si="1"/>
        <v>0</v>
      </c>
    </row>
    <row r="33" spans="2:18">
      <c r="B33" s="1" t="s">
        <v>89</v>
      </c>
      <c r="C33" s="1"/>
      <c r="D33" s="1"/>
      <c r="E33" s="1"/>
      <c r="F33" s="1"/>
      <c r="G33" s="1"/>
      <c r="H33" s="1"/>
      <c r="I33" s="1"/>
      <c r="J33" s="1"/>
      <c r="K33" s="1"/>
      <c r="L33" s="1"/>
      <c r="M33" s="1"/>
      <c r="N33" s="1"/>
      <c r="O33" s="1">
        <f t="shared" si="0"/>
        <v>0</v>
      </c>
      <c r="Q33" s="1" t="s">
        <v>89</v>
      </c>
      <c r="R33">
        <f t="shared" si="1"/>
        <v>0</v>
      </c>
    </row>
    <row r="35" spans="2:18">
      <c r="C35" t="s">
        <v>143</v>
      </c>
    </row>
    <row r="36" spans="2:18" ht="18">
      <c r="B36" s="59" t="s">
        <v>54</v>
      </c>
      <c r="C36" s="23" t="s">
        <v>144</v>
      </c>
    </row>
    <row r="37" spans="2:18">
      <c r="B37" s="1" t="s">
        <v>84</v>
      </c>
      <c r="C37" s="4"/>
    </row>
    <row r="38" spans="2:18">
      <c r="B38" s="1" t="s">
        <v>117</v>
      </c>
      <c r="C38" s="4"/>
    </row>
    <row r="39" spans="2:18">
      <c r="B39" s="1" t="s">
        <v>118</v>
      </c>
      <c r="C39" s="4"/>
    </row>
    <row r="40" spans="2:18">
      <c r="B40" s="1" t="s">
        <v>119</v>
      </c>
      <c r="C40" s="4"/>
      <c r="G40" t="s">
        <v>97</v>
      </c>
    </row>
    <row r="41" spans="2:18">
      <c r="B41" s="1" t="s">
        <v>120</v>
      </c>
      <c r="C41" s="4"/>
    </row>
    <row r="42" spans="2:18">
      <c r="B42" s="1" t="s">
        <v>121</v>
      </c>
      <c r="C42" s="4"/>
    </row>
    <row r="43" spans="2:18">
      <c r="B43" s="1" t="s">
        <v>122</v>
      </c>
      <c r="C43" s="4"/>
    </row>
    <row r="44" spans="2:18">
      <c r="B44" s="1" t="s">
        <v>123</v>
      </c>
      <c r="C44" s="4"/>
    </row>
    <row r="45" spans="2:18">
      <c r="B45" s="1" t="s">
        <v>106</v>
      </c>
      <c r="C45" s="4"/>
    </row>
    <row r="46" spans="2:18">
      <c r="B46" s="1" t="s">
        <v>107</v>
      </c>
      <c r="C46" s="4"/>
    </row>
    <row r="47" spans="2:18">
      <c r="B47" s="1" t="s">
        <v>108</v>
      </c>
      <c r="C47" s="4"/>
    </row>
    <row r="48" spans="2:18">
      <c r="B48" s="1" t="s">
        <v>109</v>
      </c>
      <c r="C48" s="4"/>
    </row>
    <row r="49" spans="1:3">
      <c r="B49" s="1" t="s">
        <v>110</v>
      </c>
      <c r="C49" s="4"/>
    </row>
    <row r="50" spans="1:3">
      <c r="A50" t="s">
        <v>98</v>
      </c>
      <c r="B50" s="1" t="s">
        <v>168</v>
      </c>
      <c r="C50" s="4"/>
    </row>
    <row r="51" spans="1:3">
      <c r="B51" s="1" t="s">
        <v>127</v>
      </c>
      <c r="C51" s="4"/>
    </row>
    <row r="52" spans="1:3">
      <c r="B52" s="1" t="s">
        <v>171</v>
      </c>
      <c r="C52" s="4"/>
    </row>
    <row r="53" spans="1:3">
      <c r="B53" s="1" t="s">
        <v>172</v>
      </c>
      <c r="C53" s="4"/>
    </row>
    <row r="54" spans="1:3">
      <c r="B54" s="1" t="s">
        <v>173</v>
      </c>
      <c r="C54" s="4"/>
    </row>
    <row r="55" spans="1:3">
      <c r="B55" s="1" t="s">
        <v>174</v>
      </c>
      <c r="C55" s="4"/>
    </row>
    <row r="56" spans="1:3">
      <c r="B56" s="1" t="s">
        <v>175</v>
      </c>
      <c r="C56" s="4"/>
    </row>
    <row r="57" spans="1:3">
      <c r="B57" s="1" t="s">
        <v>176</v>
      </c>
      <c r="C57" s="4"/>
    </row>
    <row r="58" spans="1:3">
      <c r="B58" s="1" t="s">
        <v>177</v>
      </c>
      <c r="C58" s="4"/>
    </row>
    <row r="59" spans="1:3">
      <c r="B59" s="1" t="s">
        <v>88</v>
      </c>
      <c r="C59" s="4"/>
    </row>
    <row r="60" spans="1:3">
      <c r="B60" s="1" t="s">
        <v>89</v>
      </c>
      <c r="C60" s="4"/>
    </row>
    <row r="61" spans="1:3">
      <c r="B61" s="12"/>
      <c r="C61" s="13"/>
    </row>
    <row r="62" spans="1:3">
      <c r="B62" s="12"/>
      <c r="C62" s="13"/>
    </row>
    <row r="63" spans="1:3">
      <c r="B63" s="12"/>
      <c r="C63" s="13"/>
    </row>
    <row r="64" spans="1:3">
      <c r="C64" t="s">
        <v>143</v>
      </c>
    </row>
    <row r="65" spans="2:4" ht="18">
      <c r="B65" s="10" t="s">
        <v>53</v>
      </c>
      <c r="C65" s="23" t="s">
        <v>144</v>
      </c>
      <c r="D65" s="24" t="s">
        <v>146</v>
      </c>
    </row>
    <row r="66" spans="2:4">
      <c r="B66" s="1" t="s">
        <v>84</v>
      </c>
      <c r="C66" s="3"/>
      <c r="D66" s="1">
        <f>SUM(R10)</f>
        <v>0</v>
      </c>
    </row>
    <row r="67" spans="2:4">
      <c r="B67" s="1" t="s">
        <v>117</v>
      </c>
      <c r="C67" s="3"/>
      <c r="D67" s="1">
        <f>SUM(R11)</f>
        <v>0</v>
      </c>
    </row>
    <row r="68" spans="2:4">
      <c r="B68" s="1" t="s">
        <v>118</v>
      </c>
      <c r="C68" s="3"/>
      <c r="D68" s="1">
        <f t="shared" ref="D68:D89" si="2">SUM(R12)</f>
        <v>0</v>
      </c>
    </row>
    <row r="69" spans="2:4">
      <c r="B69" s="1" t="s">
        <v>119</v>
      </c>
      <c r="C69" s="3"/>
      <c r="D69" s="1">
        <f t="shared" si="2"/>
        <v>0</v>
      </c>
    </row>
    <row r="70" spans="2:4">
      <c r="B70" s="1" t="s">
        <v>120</v>
      </c>
      <c r="C70" s="3"/>
      <c r="D70" s="1">
        <f t="shared" si="2"/>
        <v>0</v>
      </c>
    </row>
    <row r="71" spans="2:4">
      <c r="B71" s="1" t="s">
        <v>121</v>
      </c>
      <c r="C71" s="3"/>
      <c r="D71" s="1">
        <f t="shared" si="2"/>
        <v>0</v>
      </c>
    </row>
    <row r="72" spans="2:4">
      <c r="B72" s="1" t="s">
        <v>122</v>
      </c>
      <c r="C72" s="3"/>
      <c r="D72" s="1">
        <f t="shared" si="2"/>
        <v>0</v>
      </c>
    </row>
    <row r="73" spans="2:4">
      <c r="B73" s="1" t="s">
        <v>123</v>
      </c>
      <c r="C73" s="3"/>
      <c r="D73" s="1">
        <f t="shared" si="2"/>
        <v>0</v>
      </c>
    </row>
    <row r="74" spans="2:4">
      <c r="B74" s="1" t="s">
        <v>106</v>
      </c>
      <c r="C74" s="3"/>
      <c r="D74" s="1">
        <f t="shared" si="2"/>
        <v>0</v>
      </c>
    </row>
    <row r="75" spans="2:4">
      <c r="B75" s="1" t="s">
        <v>107</v>
      </c>
      <c r="C75" s="3"/>
      <c r="D75" s="1">
        <f t="shared" si="2"/>
        <v>0</v>
      </c>
    </row>
    <row r="76" spans="2:4">
      <c r="B76" s="1" t="s">
        <v>108</v>
      </c>
      <c r="C76" s="3"/>
      <c r="D76" s="1">
        <f t="shared" si="2"/>
        <v>0</v>
      </c>
    </row>
    <row r="77" spans="2:4">
      <c r="B77" s="1" t="s">
        <v>109</v>
      </c>
      <c r="C77" s="3"/>
      <c r="D77" s="1">
        <f t="shared" si="2"/>
        <v>0</v>
      </c>
    </row>
    <row r="78" spans="2:4">
      <c r="B78" s="1" t="s">
        <v>110</v>
      </c>
      <c r="C78" s="3"/>
      <c r="D78" s="1">
        <f t="shared" si="2"/>
        <v>0</v>
      </c>
    </row>
    <row r="79" spans="2:4">
      <c r="B79" s="1" t="s">
        <v>168</v>
      </c>
      <c r="C79" s="3"/>
      <c r="D79" s="1">
        <f t="shared" si="2"/>
        <v>0</v>
      </c>
    </row>
    <row r="80" spans="2:4">
      <c r="B80" s="1" t="s">
        <v>127</v>
      </c>
      <c r="C80" s="3"/>
      <c r="D80" s="1">
        <f t="shared" si="2"/>
        <v>0</v>
      </c>
    </row>
    <row r="81" spans="2:4">
      <c r="B81" s="1" t="s">
        <v>171</v>
      </c>
      <c r="C81" s="3"/>
      <c r="D81" s="1">
        <f t="shared" si="2"/>
        <v>0</v>
      </c>
    </row>
    <row r="82" spans="2:4">
      <c r="B82" s="1" t="s">
        <v>172</v>
      </c>
      <c r="C82" s="3"/>
      <c r="D82" s="1">
        <f t="shared" si="2"/>
        <v>0</v>
      </c>
    </row>
    <row r="83" spans="2:4">
      <c r="B83" s="1" t="s">
        <v>173</v>
      </c>
      <c r="C83" s="3"/>
      <c r="D83" s="1">
        <f t="shared" si="2"/>
        <v>0</v>
      </c>
    </row>
    <row r="84" spans="2:4">
      <c r="B84" s="1" t="s">
        <v>174</v>
      </c>
      <c r="C84" s="3"/>
      <c r="D84" s="1">
        <f t="shared" si="2"/>
        <v>0</v>
      </c>
    </row>
    <row r="85" spans="2:4">
      <c r="B85" s="1" t="s">
        <v>175</v>
      </c>
      <c r="C85" s="3"/>
      <c r="D85" s="1">
        <f t="shared" si="2"/>
        <v>0</v>
      </c>
    </row>
    <row r="86" spans="2:4">
      <c r="B86" s="1" t="s">
        <v>176</v>
      </c>
      <c r="C86" s="3"/>
      <c r="D86" s="1">
        <f t="shared" si="2"/>
        <v>0</v>
      </c>
    </row>
    <row r="87" spans="2:4">
      <c r="B87" s="1" t="s">
        <v>177</v>
      </c>
      <c r="C87" s="3"/>
      <c r="D87" s="1">
        <f t="shared" si="2"/>
        <v>0</v>
      </c>
    </row>
    <row r="88" spans="2:4">
      <c r="B88" s="1" t="s">
        <v>88</v>
      </c>
      <c r="C88" s="3"/>
      <c r="D88" s="1">
        <f t="shared" si="2"/>
        <v>0</v>
      </c>
    </row>
    <row r="89" spans="2:4">
      <c r="B89" s="1" t="s">
        <v>89</v>
      </c>
      <c r="C89" s="3"/>
      <c r="D89" s="1">
        <f t="shared" si="2"/>
        <v>0</v>
      </c>
    </row>
  </sheetData>
  <mergeCells count="7">
    <mergeCell ref="D1:O1"/>
    <mergeCell ref="B6:O6"/>
    <mergeCell ref="B7:O7"/>
    <mergeCell ref="B3:O3"/>
    <mergeCell ref="B2:O2"/>
    <mergeCell ref="B4:O4"/>
    <mergeCell ref="B5:O5"/>
  </mergeCells>
  <phoneticPr fontId="3" type="noConversion"/>
  <pageMargins left="0.75" right="0.75" top="1" bottom="1" header="0.5" footer="0.5"/>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W74"/>
  <sheetViews>
    <sheetView topLeftCell="A9" workbookViewId="0">
      <selection activeCell="A12" sqref="A12:N30"/>
    </sheetView>
  </sheetViews>
  <sheetFormatPr baseColWidth="10" defaultRowHeight="13"/>
  <cols>
    <col min="2" max="2" width="5.5703125" customWidth="1"/>
    <col min="3" max="3" width="5.42578125" customWidth="1"/>
    <col min="4" max="4" width="5.140625" customWidth="1"/>
    <col min="5" max="5" width="5" customWidth="1"/>
    <col min="6" max="7" width="4.42578125" customWidth="1"/>
    <col min="8" max="8" width="4.140625" customWidth="1"/>
    <col min="9" max="9" width="3.7109375" customWidth="1"/>
    <col min="10" max="10" width="4.28515625" customWidth="1"/>
    <col min="11" max="11" width="3.28515625" customWidth="1"/>
    <col min="12" max="12" width="3.85546875" customWidth="1"/>
    <col min="13" max="13" width="3.7109375" customWidth="1"/>
    <col min="14" max="14" width="6.28515625" customWidth="1"/>
  </cols>
  <sheetData>
    <row r="1" spans="1:23" ht="18">
      <c r="A1" s="87" t="s">
        <v>47</v>
      </c>
      <c r="B1" s="87"/>
      <c r="C1" s="87"/>
      <c r="D1" s="87"/>
      <c r="E1" s="5"/>
      <c r="F1" s="5"/>
      <c r="G1" s="5"/>
      <c r="H1" s="5"/>
      <c r="I1" s="5"/>
      <c r="J1" s="5"/>
      <c r="K1" s="5"/>
      <c r="L1" s="5"/>
      <c r="M1" s="5"/>
      <c r="N1" s="5"/>
    </row>
    <row r="2" spans="1:23" ht="35" customHeight="1">
      <c r="A2" s="86" t="s">
        <v>45</v>
      </c>
      <c r="B2" s="86"/>
      <c r="C2" s="86"/>
      <c r="D2" s="86"/>
      <c r="E2" s="86"/>
      <c r="F2" s="86"/>
      <c r="G2" s="86"/>
      <c r="H2" s="86"/>
      <c r="I2" s="86"/>
      <c r="J2" s="86"/>
      <c r="K2" s="86"/>
      <c r="L2" s="86"/>
      <c r="M2" s="86"/>
      <c r="N2" s="86"/>
    </row>
    <row r="3" spans="1:23" ht="43" customHeight="1">
      <c r="A3" s="86" t="s">
        <v>145</v>
      </c>
      <c r="B3" s="86"/>
      <c r="C3" s="86"/>
      <c r="D3" s="86"/>
      <c r="E3" s="86"/>
      <c r="F3" s="86"/>
      <c r="G3" s="86"/>
      <c r="H3" s="86"/>
      <c r="I3" s="86"/>
      <c r="J3" s="86"/>
      <c r="K3" s="86"/>
      <c r="L3" s="86"/>
      <c r="M3" s="86"/>
      <c r="N3" s="86"/>
      <c r="O3" s="42"/>
      <c r="P3" s="42"/>
      <c r="Q3" s="42"/>
      <c r="R3" s="42"/>
      <c r="S3" s="42"/>
      <c r="T3" s="42"/>
      <c r="U3" s="42"/>
      <c r="V3" s="42"/>
      <c r="W3" s="42"/>
    </row>
    <row r="4" spans="1:23" ht="51" customHeight="1">
      <c r="A4" s="86" t="s">
        <v>100</v>
      </c>
      <c r="B4" s="86"/>
      <c r="C4" s="86"/>
      <c r="D4" s="86"/>
      <c r="E4" s="86"/>
      <c r="F4" s="86"/>
      <c r="G4" s="86"/>
      <c r="H4" s="86"/>
      <c r="I4" s="86"/>
      <c r="J4" s="86"/>
      <c r="K4" s="86"/>
      <c r="L4" s="86"/>
      <c r="M4" s="86"/>
      <c r="N4" s="86"/>
      <c r="O4" s="57"/>
      <c r="P4" s="57"/>
      <c r="Q4" s="57"/>
      <c r="R4" s="57"/>
      <c r="S4" s="57"/>
      <c r="T4" s="57"/>
      <c r="U4" s="57"/>
      <c r="V4" s="57"/>
      <c r="W4" s="57"/>
    </row>
    <row r="5" spans="1:23" ht="54" customHeight="1">
      <c r="A5" s="86" t="s">
        <v>49</v>
      </c>
      <c r="B5" s="86"/>
      <c r="C5" s="86"/>
      <c r="D5" s="86"/>
      <c r="E5" s="86"/>
      <c r="F5" s="86"/>
      <c r="G5" s="86"/>
      <c r="H5" s="86"/>
      <c r="I5" s="86"/>
      <c r="J5" s="86"/>
      <c r="K5" s="86"/>
      <c r="L5" s="86"/>
      <c r="M5" s="86"/>
      <c r="N5" s="86"/>
      <c r="O5" s="57"/>
      <c r="P5" s="57"/>
      <c r="Q5" s="57"/>
      <c r="R5" s="57"/>
      <c r="S5" s="57"/>
      <c r="T5" s="57"/>
      <c r="U5" s="57"/>
      <c r="V5" s="42"/>
      <c r="W5" s="42"/>
    </row>
    <row r="6" spans="1:23" ht="28" customHeight="1">
      <c r="A6" s="86" t="s">
        <v>150</v>
      </c>
      <c r="B6" s="86"/>
      <c r="C6" s="86"/>
      <c r="D6" s="86"/>
      <c r="E6" s="86"/>
      <c r="F6" s="86"/>
      <c r="G6" s="86"/>
      <c r="H6" s="86"/>
      <c r="I6" s="86"/>
      <c r="J6" s="86"/>
      <c r="K6" s="86"/>
      <c r="L6" s="86"/>
      <c r="M6" s="86"/>
      <c r="N6" s="86"/>
      <c r="O6" s="42"/>
      <c r="P6" s="42"/>
      <c r="Q6" s="42"/>
      <c r="R6" s="42"/>
      <c r="S6" s="42"/>
      <c r="T6" s="42"/>
      <c r="U6" s="42"/>
      <c r="V6" s="42"/>
      <c r="W6" s="42"/>
    </row>
    <row r="7" spans="1:23" ht="36" customHeight="1">
      <c r="A7" s="86" t="s">
        <v>87</v>
      </c>
      <c r="B7" s="86"/>
      <c r="C7" s="86"/>
      <c r="D7" s="86"/>
      <c r="E7" s="86"/>
      <c r="F7" s="86"/>
      <c r="G7" s="86"/>
      <c r="H7" s="86"/>
      <c r="I7" s="86"/>
      <c r="J7" s="86"/>
      <c r="K7" s="86"/>
      <c r="L7" s="86"/>
      <c r="M7" s="86"/>
      <c r="N7" s="86"/>
      <c r="O7" s="42"/>
      <c r="P7" s="42"/>
      <c r="Q7" s="42"/>
      <c r="R7" s="42"/>
      <c r="S7" s="42"/>
      <c r="T7" s="42"/>
      <c r="U7" s="42"/>
      <c r="V7" s="42"/>
      <c r="W7" s="42"/>
    </row>
    <row r="8" spans="1:23" ht="16">
      <c r="A8" s="11"/>
    </row>
    <row r="9" spans="1:23" ht="16">
      <c r="A9" s="11"/>
    </row>
    <row r="10" spans="1:23" ht="16">
      <c r="A10" s="11"/>
    </row>
    <row r="11" spans="1:23" ht="18">
      <c r="A11" s="10"/>
    </row>
    <row r="12" spans="1:23" ht="63">
      <c r="A12" s="1"/>
      <c r="B12" s="56" t="s">
        <v>111</v>
      </c>
      <c r="C12" s="56" t="s">
        <v>93</v>
      </c>
      <c r="D12" s="56" t="s">
        <v>113</v>
      </c>
      <c r="E12" s="56" t="s">
        <v>90</v>
      </c>
      <c r="F12" s="56" t="s">
        <v>91</v>
      </c>
      <c r="G12" s="56" t="s">
        <v>116</v>
      </c>
      <c r="H12" s="56" t="s">
        <v>92</v>
      </c>
      <c r="I12" s="56" t="s">
        <v>129</v>
      </c>
      <c r="J12" s="56" t="s">
        <v>130</v>
      </c>
      <c r="K12" s="56" t="s">
        <v>131</v>
      </c>
      <c r="L12" s="56" t="s">
        <v>132</v>
      </c>
      <c r="M12" s="56" t="s">
        <v>133</v>
      </c>
      <c r="N12" s="24" t="s">
        <v>147</v>
      </c>
      <c r="P12" s="1"/>
      <c r="Q12" s="15" t="s">
        <v>95</v>
      </c>
    </row>
    <row r="13" spans="1:23">
      <c r="A13" s="1" t="s">
        <v>179</v>
      </c>
      <c r="B13" s="14"/>
      <c r="C13" s="1"/>
      <c r="D13" s="1"/>
      <c r="E13" s="1"/>
      <c r="F13" s="1"/>
      <c r="G13" s="1"/>
      <c r="H13" s="1"/>
      <c r="I13" s="1"/>
      <c r="J13" s="1"/>
      <c r="K13" s="1"/>
      <c r="L13" s="1"/>
      <c r="M13" s="1"/>
      <c r="N13" s="1">
        <f>SUM(B13:M13)</f>
        <v>0</v>
      </c>
      <c r="P13" s="1" t="s">
        <v>179</v>
      </c>
      <c r="Q13" s="1">
        <f>SUM(N13)</f>
        <v>0</v>
      </c>
    </row>
    <row r="14" spans="1:23">
      <c r="A14" s="1" t="s">
        <v>73</v>
      </c>
      <c r="B14" s="14"/>
      <c r="C14" s="1"/>
      <c r="D14" s="1"/>
      <c r="E14" s="1"/>
      <c r="F14" s="1"/>
      <c r="G14" s="1"/>
      <c r="H14" s="1"/>
      <c r="I14" s="1"/>
      <c r="J14" s="1"/>
      <c r="K14" s="1"/>
      <c r="L14" s="1"/>
      <c r="M14" s="1"/>
      <c r="N14" s="1">
        <f t="shared" ref="N14:N30" si="0">SUM(B14:M14)</f>
        <v>0</v>
      </c>
      <c r="P14" s="1" t="s">
        <v>73</v>
      </c>
      <c r="Q14" s="1">
        <f t="shared" ref="Q14:Q30" si="1">SUM(N14)</f>
        <v>0</v>
      </c>
    </row>
    <row r="15" spans="1:23">
      <c r="A15" s="1" t="s">
        <v>74</v>
      </c>
      <c r="B15" s="14"/>
      <c r="C15" s="1"/>
      <c r="D15" s="1"/>
      <c r="E15" s="1"/>
      <c r="F15" s="1"/>
      <c r="G15" s="1"/>
      <c r="H15" s="1"/>
      <c r="I15" s="1"/>
      <c r="J15" s="1"/>
      <c r="K15" s="1"/>
      <c r="L15" s="1"/>
      <c r="M15" s="1"/>
      <c r="N15" s="1">
        <f t="shared" si="0"/>
        <v>0</v>
      </c>
      <c r="P15" s="1" t="s">
        <v>74</v>
      </c>
      <c r="Q15" s="1">
        <f t="shared" si="1"/>
        <v>0</v>
      </c>
    </row>
    <row r="16" spans="1:23">
      <c r="A16" s="1" t="s">
        <v>153</v>
      </c>
      <c r="B16" s="14"/>
      <c r="C16" s="1"/>
      <c r="D16" s="1"/>
      <c r="E16" s="1"/>
      <c r="F16" s="1"/>
      <c r="G16" s="1"/>
      <c r="H16" s="1"/>
      <c r="I16" s="1"/>
      <c r="J16" s="1"/>
      <c r="K16" s="1"/>
      <c r="L16" s="1"/>
      <c r="M16" s="1"/>
      <c r="N16" s="1">
        <f t="shared" si="0"/>
        <v>0</v>
      </c>
      <c r="P16" s="1" t="s">
        <v>153</v>
      </c>
      <c r="Q16" s="1">
        <f t="shared" si="1"/>
        <v>0</v>
      </c>
    </row>
    <row r="17" spans="1:17">
      <c r="A17" s="1" t="s">
        <v>154</v>
      </c>
      <c r="B17" s="14"/>
      <c r="C17" s="1"/>
      <c r="D17" s="1"/>
      <c r="E17" s="1"/>
      <c r="F17" s="1"/>
      <c r="G17" s="1"/>
      <c r="H17" s="1"/>
      <c r="I17" s="1"/>
      <c r="J17" s="1"/>
      <c r="K17" s="1"/>
      <c r="L17" s="1"/>
      <c r="M17" s="1"/>
      <c r="N17" s="1">
        <f t="shared" si="0"/>
        <v>0</v>
      </c>
      <c r="P17" s="1" t="s">
        <v>154</v>
      </c>
      <c r="Q17" s="1">
        <f t="shared" si="1"/>
        <v>0</v>
      </c>
    </row>
    <row r="18" spans="1:17">
      <c r="A18" s="1" t="s">
        <v>155</v>
      </c>
      <c r="B18" s="14"/>
      <c r="C18" s="1"/>
      <c r="D18" s="1"/>
      <c r="E18" s="1"/>
      <c r="F18" s="1"/>
      <c r="G18" s="1"/>
      <c r="H18" s="1"/>
      <c r="I18" s="1"/>
      <c r="J18" s="1"/>
      <c r="K18" s="1"/>
      <c r="L18" s="1"/>
      <c r="M18" s="1"/>
      <c r="N18" s="1">
        <f t="shared" si="0"/>
        <v>0</v>
      </c>
      <c r="P18" s="1" t="s">
        <v>155</v>
      </c>
      <c r="Q18" s="1">
        <f t="shared" si="1"/>
        <v>0</v>
      </c>
    </row>
    <row r="19" spans="1:17">
      <c r="A19" s="1" t="s">
        <v>156</v>
      </c>
      <c r="B19" s="14"/>
      <c r="C19" s="1"/>
      <c r="D19" s="1"/>
      <c r="E19" s="1"/>
      <c r="F19" s="1"/>
      <c r="G19" s="1"/>
      <c r="H19" s="1"/>
      <c r="I19" s="1"/>
      <c r="J19" s="1"/>
      <c r="K19" s="1"/>
      <c r="L19" s="1"/>
      <c r="M19" s="1"/>
      <c r="N19" s="1">
        <f t="shared" si="0"/>
        <v>0</v>
      </c>
      <c r="P19" s="1" t="s">
        <v>156</v>
      </c>
      <c r="Q19" s="1">
        <f t="shared" si="1"/>
        <v>0</v>
      </c>
    </row>
    <row r="20" spans="1:17">
      <c r="A20" s="1" t="s">
        <v>157</v>
      </c>
      <c r="B20" s="14"/>
      <c r="C20" s="1"/>
      <c r="D20" s="1"/>
      <c r="E20" s="1"/>
      <c r="F20" s="1"/>
      <c r="G20" s="1"/>
      <c r="H20" s="1"/>
      <c r="I20" s="1"/>
      <c r="J20" s="1"/>
      <c r="K20" s="1"/>
      <c r="L20" s="1"/>
      <c r="M20" s="1"/>
      <c r="N20" s="1">
        <f t="shared" si="0"/>
        <v>0</v>
      </c>
      <c r="P20" s="1" t="s">
        <v>157</v>
      </c>
      <c r="Q20" s="1">
        <f t="shared" si="1"/>
        <v>0</v>
      </c>
    </row>
    <row r="21" spans="1:17">
      <c r="A21" s="1" t="s">
        <v>158</v>
      </c>
      <c r="B21" s="14"/>
      <c r="C21" s="1"/>
      <c r="D21" s="1"/>
      <c r="E21" s="1"/>
      <c r="F21" s="1"/>
      <c r="G21" s="1"/>
      <c r="H21" s="1"/>
      <c r="I21" s="1"/>
      <c r="J21" s="1"/>
      <c r="K21" s="1"/>
      <c r="L21" s="1"/>
      <c r="M21" s="1"/>
      <c r="N21" s="1">
        <f t="shared" si="0"/>
        <v>0</v>
      </c>
      <c r="P21" s="1" t="s">
        <v>158</v>
      </c>
      <c r="Q21" s="1">
        <f t="shared" si="1"/>
        <v>0</v>
      </c>
    </row>
    <row r="22" spans="1:17">
      <c r="A22" s="1" t="s">
        <v>159</v>
      </c>
      <c r="B22" s="14"/>
      <c r="C22" s="1"/>
      <c r="D22" s="1"/>
      <c r="E22" s="1"/>
      <c r="F22" s="1"/>
      <c r="G22" s="1"/>
      <c r="H22" s="1"/>
      <c r="I22" s="1"/>
      <c r="J22" s="1"/>
      <c r="K22" s="1"/>
      <c r="L22" s="1"/>
      <c r="M22" s="1"/>
      <c r="N22" s="1">
        <f t="shared" si="0"/>
        <v>0</v>
      </c>
      <c r="P22" s="1" t="s">
        <v>159</v>
      </c>
      <c r="Q22" s="1">
        <f t="shared" si="1"/>
        <v>0</v>
      </c>
    </row>
    <row r="23" spans="1:17">
      <c r="A23" s="1" t="s">
        <v>160</v>
      </c>
      <c r="B23" s="14"/>
      <c r="C23" s="1"/>
      <c r="D23" s="1"/>
      <c r="E23" s="1"/>
      <c r="F23" s="1"/>
      <c r="G23" s="1"/>
      <c r="H23" s="1"/>
      <c r="I23" s="1"/>
      <c r="J23" s="1"/>
      <c r="K23" s="1"/>
      <c r="L23" s="1"/>
      <c r="M23" s="1"/>
      <c r="N23" s="1">
        <f t="shared" si="0"/>
        <v>0</v>
      </c>
      <c r="P23" s="1" t="s">
        <v>160</v>
      </c>
      <c r="Q23" s="1">
        <f t="shared" si="1"/>
        <v>0</v>
      </c>
    </row>
    <row r="24" spans="1:17">
      <c r="A24" s="1" t="s">
        <v>161</v>
      </c>
      <c r="B24" s="14"/>
      <c r="C24" s="1"/>
      <c r="D24" s="1"/>
      <c r="E24" s="1"/>
      <c r="F24" s="1"/>
      <c r="G24" s="1"/>
      <c r="H24" s="1"/>
      <c r="I24" s="1"/>
      <c r="J24" s="1"/>
      <c r="K24" s="1"/>
      <c r="L24" s="1"/>
      <c r="M24" s="1"/>
      <c r="N24" s="1">
        <f t="shared" si="0"/>
        <v>0</v>
      </c>
      <c r="P24" s="1" t="s">
        <v>161</v>
      </c>
      <c r="Q24" s="1">
        <f t="shared" si="1"/>
        <v>0</v>
      </c>
    </row>
    <row r="25" spans="1:17">
      <c r="A25" s="1" t="s">
        <v>162</v>
      </c>
      <c r="B25" s="14"/>
      <c r="C25" s="1"/>
      <c r="D25" s="1"/>
      <c r="E25" s="1"/>
      <c r="F25" s="1"/>
      <c r="G25" s="1"/>
      <c r="H25" s="1"/>
      <c r="I25" s="1"/>
      <c r="J25" s="1"/>
      <c r="K25" s="1"/>
      <c r="L25" s="1"/>
      <c r="M25" s="1"/>
      <c r="N25" s="1">
        <f t="shared" si="0"/>
        <v>0</v>
      </c>
      <c r="P25" s="1" t="s">
        <v>162</v>
      </c>
      <c r="Q25" s="1">
        <f t="shared" si="1"/>
        <v>0</v>
      </c>
    </row>
    <row r="26" spans="1:17">
      <c r="A26" s="1" t="s">
        <v>163</v>
      </c>
      <c r="B26" s="14"/>
      <c r="C26" s="1"/>
      <c r="D26" s="1"/>
      <c r="E26" s="1"/>
      <c r="F26" s="1"/>
      <c r="G26" s="1"/>
      <c r="H26" s="1"/>
      <c r="I26" s="1"/>
      <c r="J26" s="1"/>
      <c r="K26" s="1"/>
      <c r="L26" s="1"/>
      <c r="M26" s="1"/>
      <c r="N26" s="1">
        <f t="shared" si="0"/>
        <v>0</v>
      </c>
      <c r="P26" s="1" t="s">
        <v>163</v>
      </c>
      <c r="Q26" s="1">
        <f t="shared" si="1"/>
        <v>0</v>
      </c>
    </row>
    <row r="27" spans="1:17">
      <c r="A27" s="1" t="s">
        <v>164</v>
      </c>
      <c r="B27" s="14"/>
      <c r="C27" s="1"/>
      <c r="D27" s="1"/>
      <c r="E27" s="1"/>
      <c r="F27" s="1"/>
      <c r="G27" s="1"/>
      <c r="H27" s="1"/>
      <c r="I27" s="1"/>
      <c r="J27" s="1"/>
      <c r="K27" s="1"/>
      <c r="L27" s="1"/>
      <c r="M27" s="1"/>
      <c r="N27" s="1">
        <f t="shared" si="0"/>
        <v>0</v>
      </c>
      <c r="P27" s="1" t="s">
        <v>164</v>
      </c>
      <c r="Q27" s="1">
        <f t="shared" si="1"/>
        <v>0</v>
      </c>
    </row>
    <row r="28" spans="1:17">
      <c r="A28" s="1" t="s">
        <v>165</v>
      </c>
      <c r="B28" s="14"/>
      <c r="C28" s="1"/>
      <c r="D28" s="1"/>
      <c r="E28" s="1"/>
      <c r="F28" s="1"/>
      <c r="G28" s="1"/>
      <c r="H28" s="1"/>
      <c r="I28" s="1"/>
      <c r="J28" s="1"/>
      <c r="K28" s="1"/>
      <c r="L28" s="1"/>
      <c r="M28" s="1"/>
      <c r="N28" s="1">
        <f t="shared" si="0"/>
        <v>0</v>
      </c>
      <c r="P28" s="1" t="s">
        <v>165</v>
      </c>
      <c r="Q28" s="1">
        <f t="shared" si="1"/>
        <v>0</v>
      </c>
    </row>
    <row r="29" spans="1:17">
      <c r="A29" s="1" t="s">
        <v>166</v>
      </c>
      <c r="B29" s="14"/>
      <c r="C29" s="1"/>
      <c r="D29" s="1"/>
      <c r="E29" s="1"/>
      <c r="F29" s="1"/>
      <c r="G29" s="1"/>
      <c r="H29" s="1"/>
      <c r="I29" s="1"/>
      <c r="J29" s="1"/>
      <c r="K29" s="1"/>
      <c r="L29" s="1"/>
      <c r="M29" s="1"/>
      <c r="N29" s="1">
        <f t="shared" si="0"/>
        <v>0</v>
      </c>
      <c r="P29" s="1" t="s">
        <v>166</v>
      </c>
      <c r="Q29" s="1">
        <f t="shared" si="1"/>
        <v>0</v>
      </c>
    </row>
    <row r="30" spans="1:17">
      <c r="A30" s="1" t="s">
        <v>167</v>
      </c>
      <c r="B30" s="14"/>
      <c r="C30" s="1"/>
      <c r="D30" s="1"/>
      <c r="E30" s="1"/>
      <c r="F30" s="1"/>
      <c r="G30" s="1"/>
      <c r="H30" s="1"/>
      <c r="I30" s="1"/>
      <c r="J30" s="1"/>
      <c r="K30" s="1"/>
      <c r="L30" s="1"/>
      <c r="M30" s="1"/>
      <c r="N30" s="1">
        <f t="shared" si="0"/>
        <v>0</v>
      </c>
      <c r="P30" s="1" t="s">
        <v>167</v>
      </c>
      <c r="Q30" s="1">
        <f t="shared" si="1"/>
        <v>0</v>
      </c>
    </row>
    <row r="33" spans="1:4">
      <c r="A33" s="16"/>
      <c r="B33" s="23" t="s">
        <v>94</v>
      </c>
    </row>
    <row r="34" spans="1:4">
      <c r="A34" s="1" t="s">
        <v>179</v>
      </c>
      <c r="B34" s="4"/>
      <c r="D34" s="5"/>
    </row>
    <row r="35" spans="1:4">
      <c r="A35" s="1" t="s">
        <v>73</v>
      </c>
      <c r="B35" s="4"/>
    </row>
    <row r="36" spans="1:4">
      <c r="A36" s="1" t="s">
        <v>74</v>
      </c>
      <c r="B36" s="4"/>
    </row>
    <row r="37" spans="1:4">
      <c r="A37" s="1" t="s">
        <v>153</v>
      </c>
      <c r="B37" s="4"/>
    </row>
    <row r="38" spans="1:4">
      <c r="A38" s="1" t="s">
        <v>154</v>
      </c>
      <c r="B38" s="4"/>
    </row>
    <row r="39" spans="1:4">
      <c r="A39" s="1" t="s">
        <v>155</v>
      </c>
      <c r="B39" s="4"/>
    </row>
    <row r="40" spans="1:4">
      <c r="A40" s="1" t="s">
        <v>156</v>
      </c>
      <c r="B40" s="4"/>
    </row>
    <row r="41" spans="1:4">
      <c r="A41" s="1" t="s">
        <v>157</v>
      </c>
      <c r="B41" s="4"/>
    </row>
    <row r="42" spans="1:4">
      <c r="A42" s="1" t="s">
        <v>158</v>
      </c>
      <c r="B42" s="4"/>
    </row>
    <row r="43" spans="1:4">
      <c r="A43" s="1" t="s">
        <v>159</v>
      </c>
      <c r="B43" s="4"/>
    </row>
    <row r="44" spans="1:4">
      <c r="A44" s="1" t="s">
        <v>160</v>
      </c>
      <c r="B44" s="4"/>
    </row>
    <row r="45" spans="1:4">
      <c r="A45" s="1" t="s">
        <v>161</v>
      </c>
      <c r="B45" s="4"/>
    </row>
    <row r="46" spans="1:4">
      <c r="A46" s="1" t="s">
        <v>162</v>
      </c>
      <c r="B46" s="4"/>
    </row>
    <row r="47" spans="1:4">
      <c r="A47" s="1" t="s">
        <v>163</v>
      </c>
      <c r="B47" s="4"/>
    </row>
    <row r="48" spans="1:4">
      <c r="A48" s="1" t="s">
        <v>164</v>
      </c>
      <c r="B48" s="4"/>
    </row>
    <row r="49" spans="1:3">
      <c r="A49" s="1" t="s">
        <v>165</v>
      </c>
      <c r="B49" s="4"/>
    </row>
    <row r="50" spans="1:3">
      <c r="A50" s="1" t="s">
        <v>166</v>
      </c>
      <c r="B50" s="4"/>
    </row>
    <row r="51" spans="1:3">
      <c r="A51" s="1" t="s">
        <v>167</v>
      </c>
      <c r="B51" s="4"/>
    </row>
    <row r="56" spans="1:3">
      <c r="A56" s="16"/>
      <c r="B56" s="23" t="s">
        <v>94</v>
      </c>
      <c r="C56" s="15" t="s">
        <v>95</v>
      </c>
    </row>
    <row r="57" spans="1:3">
      <c r="A57" s="1" t="s">
        <v>179</v>
      </c>
      <c r="B57" s="3"/>
      <c r="C57" s="1">
        <f>SUM(Q13)</f>
        <v>0</v>
      </c>
    </row>
    <row r="58" spans="1:3">
      <c r="A58" s="1" t="s">
        <v>73</v>
      </c>
      <c r="B58" s="3"/>
      <c r="C58" s="1">
        <f t="shared" ref="C58:C74" si="2">SUM(Q14)</f>
        <v>0</v>
      </c>
    </row>
    <row r="59" spans="1:3">
      <c r="A59" s="1" t="s">
        <v>74</v>
      </c>
      <c r="B59" s="3"/>
      <c r="C59" s="1">
        <f t="shared" si="2"/>
        <v>0</v>
      </c>
    </row>
    <row r="60" spans="1:3">
      <c r="A60" s="1" t="s">
        <v>153</v>
      </c>
      <c r="B60" s="3"/>
      <c r="C60" s="1">
        <f t="shared" si="2"/>
        <v>0</v>
      </c>
    </row>
    <row r="61" spans="1:3">
      <c r="A61" s="1" t="s">
        <v>154</v>
      </c>
      <c r="B61" s="3"/>
      <c r="C61" s="1">
        <f t="shared" si="2"/>
        <v>0</v>
      </c>
    </row>
    <row r="62" spans="1:3">
      <c r="A62" s="1" t="s">
        <v>155</v>
      </c>
      <c r="B62" s="3"/>
      <c r="C62" s="1">
        <f t="shared" si="2"/>
        <v>0</v>
      </c>
    </row>
    <row r="63" spans="1:3">
      <c r="A63" s="1" t="s">
        <v>156</v>
      </c>
      <c r="B63" s="3"/>
      <c r="C63" s="1">
        <f t="shared" si="2"/>
        <v>0</v>
      </c>
    </row>
    <row r="64" spans="1:3">
      <c r="A64" s="1" t="s">
        <v>157</v>
      </c>
      <c r="B64" s="3"/>
      <c r="C64" s="1">
        <f t="shared" si="2"/>
        <v>0</v>
      </c>
    </row>
    <row r="65" spans="1:3">
      <c r="A65" s="1" t="s">
        <v>158</v>
      </c>
      <c r="B65" s="3"/>
      <c r="C65" s="1">
        <f t="shared" si="2"/>
        <v>0</v>
      </c>
    </row>
    <row r="66" spans="1:3">
      <c r="A66" s="1" t="s">
        <v>159</v>
      </c>
      <c r="B66" s="3"/>
      <c r="C66" s="1">
        <f t="shared" si="2"/>
        <v>0</v>
      </c>
    </row>
    <row r="67" spans="1:3">
      <c r="A67" s="1" t="s">
        <v>160</v>
      </c>
      <c r="B67" s="3"/>
      <c r="C67" s="1">
        <f t="shared" si="2"/>
        <v>0</v>
      </c>
    </row>
    <row r="68" spans="1:3">
      <c r="A68" s="1" t="s">
        <v>161</v>
      </c>
      <c r="B68" s="3"/>
      <c r="C68" s="1">
        <f t="shared" si="2"/>
        <v>0</v>
      </c>
    </row>
    <row r="69" spans="1:3">
      <c r="A69" s="1" t="s">
        <v>162</v>
      </c>
      <c r="B69" s="3"/>
      <c r="C69" s="1">
        <f t="shared" si="2"/>
        <v>0</v>
      </c>
    </row>
    <row r="70" spans="1:3">
      <c r="A70" s="1" t="s">
        <v>163</v>
      </c>
      <c r="B70" s="3"/>
      <c r="C70" s="1">
        <f t="shared" si="2"/>
        <v>0</v>
      </c>
    </row>
    <row r="71" spans="1:3">
      <c r="A71" s="1" t="s">
        <v>164</v>
      </c>
      <c r="B71" s="3"/>
      <c r="C71" s="1">
        <f t="shared" si="2"/>
        <v>0</v>
      </c>
    </row>
    <row r="72" spans="1:3">
      <c r="A72" s="1" t="s">
        <v>165</v>
      </c>
      <c r="B72" s="3"/>
      <c r="C72" s="1">
        <f t="shared" si="2"/>
        <v>0</v>
      </c>
    </row>
    <row r="73" spans="1:3">
      <c r="A73" s="1" t="s">
        <v>166</v>
      </c>
      <c r="B73" s="3"/>
      <c r="C73" s="1">
        <f t="shared" si="2"/>
        <v>0</v>
      </c>
    </row>
    <row r="74" spans="1:3">
      <c r="A74" s="1" t="s">
        <v>167</v>
      </c>
      <c r="B74" s="3"/>
      <c r="C74" s="1">
        <f t="shared" si="2"/>
        <v>0</v>
      </c>
    </row>
  </sheetData>
  <mergeCells count="7">
    <mergeCell ref="A2:N2"/>
    <mergeCell ref="A1:D1"/>
    <mergeCell ref="A7:N7"/>
    <mergeCell ref="A6:N6"/>
    <mergeCell ref="A3:N3"/>
    <mergeCell ref="A4:N4"/>
    <mergeCell ref="A5:N5"/>
  </mergeCells>
  <phoneticPr fontId="3" type="noConversion"/>
  <pageMargins left="0.75" right="0.75" top="1" bottom="1" header="0.5" footer="0.5"/>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W92"/>
  <sheetViews>
    <sheetView workbookViewId="0">
      <selection activeCell="A9" sqref="A9:N49"/>
    </sheetView>
  </sheetViews>
  <sheetFormatPr baseColWidth="10" defaultRowHeight="13"/>
  <cols>
    <col min="2" max="2" width="6.28515625" bestFit="1" customWidth="1"/>
    <col min="3" max="3" width="4.5703125" customWidth="1"/>
    <col min="4" max="4" width="3.85546875" customWidth="1"/>
    <col min="5" max="5" width="4.140625" customWidth="1"/>
    <col min="6" max="6" width="4.7109375" customWidth="1"/>
    <col min="7" max="7" width="4.85546875" customWidth="1"/>
    <col min="8" max="8" width="3.7109375" customWidth="1"/>
    <col min="9" max="9" width="4.42578125" customWidth="1"/>
    <col min="10" max="10" width="3.5703125" customWidth="1"/>
    <col min="11" max="11" width="4.42578125" bestFit="1" customWidth="1"/>
    <col min="12" max="12" width="4.5703125" bestFit="1" customWidth="1"/>
    <col min="13" max="13" width="4.42578125" bestFit="1" customWidth="1"/>
    <col min="14" max="14" width="10.85546875" bestFit="1" customWidth="1"/>
  </cols>
  <sheetData>
    <row r="1" spans="1:23" ht="18">
      <c r="A1" s="87" t="s">
        <v>48</v>
      </c>
      <c r="B1" s="87"/>
      <c r="C1" s="87"/>
      <c r="D1" s="87"/>
    </row>
    <row r="2" spans="1:23" ht="37" customHeight="1">
      <c r="A2" s="86" t="s">
        <v>180</v>
      </c>
      <c r="B2" s="86"/>
      <c r="C2" s="86"/>
      <c r="D2" s="86"/>
      <c r="E2" s="86"/>
      <c r="F2" s="86"/>
      <c r="G2" s="86"/>
      <c r="H2" s="86"/>
      <c r="I2" s="86"/>
      <c r="J2" s="86"/>
      <c r="K2" s="86"/>
      <c r="L2" s="86"/>
      <c r="M2" s="86"/>
      <c r="N2" s="86"/>
      <c r="O2" s="42"/>
      <c r="P2" s="42"/>
      <c r="Q2" s="42"/>
      <c r="R2" s="42"/>
      <c r="S2" s="42"/>
      <c r="T2" s="42"/>
      <c r="U2" s="42"/>
      <c r="V2" s="42"/>
      <c r="W2" s="42"/>
    </row>
    <row r="3" spans="1:23" ht="38" customHeight="1">
      <c r="A3" s="86" t="s">
        <v>145</v>
      </c>
      <c r="B3" s="86"/>
      <c r="C3" s="86"/>
      <c r="D3" s="86"/>
      <c r="E3" s="86"/>
      <c r="F3" s="86"/>
      <c r="G3" s="86"/>
      <c r="H3" s="86"/>
      <c r="I3" s="86"/>
      <c r="J3" s="86"/>
      <c r="K3" s="86"/>
      <c r="L3" s="86"/>
      <c r="M3" s="86"/>
      <c r="N3" s="86"/>
      <c r="O3" s="42"/>
      <c r="P3" s="42"/>
      <c r="Q3" s="42"/>
      <c r="R3" s="42"/>
      <c r="S3" s="42"/>
      <c r="T3" s="42"/>
      <c r="U3" s="42"/>
      <c r="V3" s="42"/>
      <c r="W3" s="42"/>
    </row>
    <row r="4" spans="1:23" ht="52" customHeight="1">
      <c r="A4" s="86" t="s">
        <v>100</v>
      </c>
      <c r="B4" s="86"/>
      <c r="C4" s="86"/>
      <c r="D4" s="86"/>
      <c r="E4" s="86"/>
      <c r="F4" s="86"/>
      <c r="G4" s="86"/>
      <c r="H4" s="86"/>
      <c r="I4" s="86"/>
      <c r="J4" s="86"/>
      <c r="K4" s="86"/>
      <c r="L4" s="86"/>
      <c r="M4" s="86"/>
      <c r="N4" s="86"/>
      <c r="O4" s="57"/>
      <c r="P4" s="57"/>
      <c r="Q4" s="57"/>
      <c r="R4" s="57"/>
      <c r="S4" s="57"/>
      <c r="T4" s="57"/>
      <c r="U4" s="57"/>
      <c r="V4" s="57"/>
      <c r="W4" s="57"/>
    </row>
    <row r="5" spans="1:23" ht="29" customHeight="1">
      <c r="A5" s="86" t="s">
        <v>151</v>
      </c>
      <c r="B5" s="86"/>
      <c r="C5" s="86"/>
      <c r="D5" s="86"/>
      <c r="E5" s="86"/>
      <c r="F5" s="86"/>
      <c r="G5" s="86"/>
      <c r="H5" s="86"/>
      <c r="I5" s="86"/>
      <c r="J5" s="86"/>
      <c r="K5" s="86"/>
      <c r="L5" s="86"/>
      <c r="M5" s="86"/>
      <c r="N5" s="86"/>
      <c r="O5" s="57"/>
      <c r="P5" s="57"/>
      <c r="Q5" s="57"/>
      <c r="R5" s="57"/>
      <c r="S5" s="57"/>
      <c r="T5" s="57"/>
      <c r="U5" s="57"/>
      <c r="V5" s="42"/>
      <c r="W5" s="42"/>
    </row>
    <row r="6" spans="1:23" ht="38" customHeight="1">
      <c r="A6" s="86" t="s">
        <v>182</v>
      </c>
      <c r="B6" s="86"/>
      <c r="C6" s="86"/>
      <c r="D6" s="86"/>
      <c r="E6" s="86"/>
      <c r="F6" s="86"/>
      <c r="G6" s="86"/>
      <c r="H6" s="86"/>
      <c r="I6" s="86"/>
      <c r="J6" s="86"/>
      <c r="K6" s="86"/>
      <c r="L6" s="86"/>
      <c r="M6" s="86"/>
      <c r="N6" s="86"/>
      <c r="O6" s="42"/>
      <c r="P6" s="42"/>
      <c r="Q6" s="42"/>
      <c r="R6" s="42"/>
      <c r="S6" s="42"/>
      <c r="T6" s="42"/>
      <c r="U6" s="42"/>
      <c r="V6" s="42"/>
      <c r="W6" s="42"/>
    </row>
    <row r="9" spans="1:23" ht="63">
      <c r="A9" s="1"/>
      <c r="B9" s="56" t="s">
        <v>111</v>
      </c>
      <c r="C9" s="56" t="s">
        <v>93</v>
      </c>
      <c r="D9" s="56" t="s">
        <v>113</v>
      </c>
      <c r="E9" s="56" t="s">
        <v>90</v>
      </c>
      <c r="F9" s="56" t="s">
        <v>91</v>
      </c>
      <c r="G9" s="56" t="s">
        <v>116</v>
      </c>
      <c r="H9" s="56" t="s">
        <v>92</v>
      </c>
      <c r="I9" s="56" t="s">
        <v>129</v>
      </c>
      <c r="J9" s="56" t="s">
        <v>130</v>
      </c>
      <c r="K9" s="56" t="s">
        <v>131</v>
      </c>
      <c r="L9" s="56" t="s">
        <v>132</v>
      </c>
      <c r="M9" s="56" t="s">
        <v>133</v>
      </c>
      <c r="N9" s="18" t="s">
        <v>147</v>
      </c>
      <c r="Q9" s="23" t="s">
        <v>146</v>
      </c>
    </row>
    <row r="10" spans="1:23">
      <c r="A10" s="19">
        <v>0.29166666666666669</v>
      </c>
      <c r="B10" s="60"/>
      <c r="C10" s="60" t="s">
        <v>101</v>
      </c>
      <c r="D10" s="60" t="s">
        <v>50</v>
      </c>
      <c r="E10" s="60" t="s">
        <v>50</v>
      </c>
      <c r="F10" s="60" t="s">
        <v>50</v>
      </c>
      <c r="G10" s="60" t="s">
        <v>50</v>
      </c>
      <c r="H10" s="60" t="s">
        <v>50</v>
      </c>
      <c r="I10" s="60" t="s">
        <v>50</v>
      </c>
      <c r="J10" s="60" t="s">
        <v>50</v>
      </c>
      <c r="K10" s="60" t="s">
        <v>50</v>
      </c>
      <c r="L10" s="60" t="s">
        <v>50</v>
      </c>
      <c r="M10" s="60" t="s">
        <v>50</v>
      </c>
      <c r="N10" s="60">
        <f>SUM(B10:M10)</f>
        <v>0</v>
      </c>
      <c r="P10" s="19">
        <v>0.29166666666666669</v>
      </c>
      <c r="Q10" s="61">
        <f>SUM(N10)</f>
        <v>0</v>
      </c>
    </row>
    <row r="11" spans="1:23">
      <c r="A11" s="19">
        <v>0.30208333333333331</v>
      </c>
      <c r="B11" s="60"/>
      <c r="C11" s="60"/>
      <c r="D11" s="60"/>
      <c r="E11" s="60"/>
      <c r="F11" s="60"/>
      <c r="G11" s="60"/>
      <c r="H11" s="60"/>
      <c r="I11" s="60"/>
      <c r="J11" s="60"/>
      <c r="K11" s="60"/>
      <c r="L11" s="60"/>
      <c r="M11" s="60"/>
      <c r="N11" s="60">
        <f t="shared" ref="N11:N48" si="0">SUM(B11:M11)</f>
        <v>0</v>
      </c>
      <c r="P11" s="19">
        <v>0.30208333333333331</v>
      </c>
      <c r="Q11" s="61">
        <f t="shared" ref="Q11:Q49" si="1">SUM(N11)</f>
        <v>0</v>
      </c>
    </row>
    <row r="12" spans="1:23">
      <c r="A12" s="19">
        <v>0.3125</v>
      </c>
      <c r="B12" s="60"/>
      <c r="C12" s="60"/>
      <c r="D12" s="60"/>
      <c r="E12" s="60"/>
      <c r="F12" s="60"/>
      <c r="G12" s="60"/>
      <c r="H12" s="60"/>
      <c r="I12" s="60"/>
      <c r="J12" s="60"/>
      <c r="K12" s="60"/>
      <c r="L12" s="60"/>
      <c r="M12" s="60"/>
      <c r="N12" s="60">
        <f t="shared" si="0"/>
        <v>0</v>
      </c>
      <c r="P12" s="19">
        <v>0.3125</v>
      </c>
      <c r="Q12" s="61">
        <f t="shared" si="1"/>
        <v>0</v>
      </c>
    </row>
    <row r="13" spans="1:23">
      <c r="A13" s="19">
        <v>0.32291666666666669</v>
      </c>
      <c r="B13" s="60"/>
      <c r="C13" s="60"/>
      <c r="D13" s="60"/>
      <c r="E13" s="60"/>
      <c r="F13" s="60"/>
      <c r="G13" s="60"/>
      <c r="H13" s="60"/>
      <c r="I13" s="60"/>
      <c r="J13" s="60"/>
      <c r="K13" s="60"/>
      <c r="L13" s="60"/>
      <c r="M13" s="60"/>
      <c r="N13" s="60">
        <f t="shared" si="0"/>
        <v>0</v>
      </c>
      <c r="P13" s="19">
        <v>0.32291666666666669</v>
      </c>
      <c r="Q13" s="61">
        <f t="shared" si="1"/>
        <v>0</v>
      </c>
    </row>
    <row r="14" spans="1:23">
      <c r="A14" s="19">
        <v>0.33333333333333331</v>
      </c>
      <c r="B14" s="60"/>
      <c r="C14" s="60"/>
      <c r="D14" s="60"/>
      <c r="E14" s="60"/>
      <c r="F14" s="60"/>
      <c r="G14" s="60"/>
      <c r="H14" s="60"/>
      <c r="I14" s="60"/>
      <c r="J14" s="60"/>
      <c r="K14" s="60"/>
      <c r="L14" s="60"/>
      <c r="M14" s="60"/>
      <c r="N14" s="60">
        <f t="shared" si="0"/>
        <v>0</v>
      </c>
      <c r="P14" s="19">
        <v>0.33333333333333331</v>
      </c>
      <c r="Q14" s="61">
        <f t="shared" si="1"/>
        <v>0</v>
      </c>
    </row>
    <row r="15" spans="1:23">
      <c r="A15" s="19">
        <v>0.34375</v>
      </c>
      <c r="B15" s="60"/>
      <c r="C15" s="60"/>
      <c r="D15" s="60"/>
      <c r="E15" s="60"/>
      <c r="F15" s="60"/>
      <c r="G15" s="60"/>
      <c r="H15" s="60"/>
      <c r="I15" s="60"/>
      <c r="J15" s="60"/>
      <c r="K15" s="60"/>
      <c r="L15" s="60"/>
      <c r="M15" s="60"/>
      <c r="N15" s="60">
        <f t="shared" si="0"/>
        <v>0</v>
      </c>
      <c r="P15" s="19">
        <v>0.34375</v>
      </c>
      <c r="Q15" s="61">
        <f t="shared" si="1"/>
        <v>0</v>
      </c>
    </row>
    <row r="16" spans="1:23">
      <c r="A16" s="19">
        <v>0.35416666666666669</v>
      </c>
      <c r="B16" s="60"/>
      <c r="C16" s="60"/>
      <c r="D16" s="60"/>
      <c r="E16" s="60"/>
      <c r="F16" s="60"/>
      <c r="G16" s="60"/>
      <c r="H16" s="60"/>
      <c r="I16" s="60"/>
      <c r="J16" s="60"/>
      <c r="K16" s="60"/>
      <c r="L16" s="60"/>
      <c r="M16" s="60"/>
      <c r="N16" s="60">
        <f t="shared" si="0"/>
        <v>0</v>
      </c>
      <c r="P16" s="19">
        <v>0.35416666666666669</v>
      </c>
      <c r="Q16" s="61">
        <f t="shared" si="1"/>
        <v>0</v>
      </c>
    </row>
    <row r="17" spans="1:17">
      <c r="A17" s="19">
        <v>0.36458333333333331</v>
      </c>
      <c r="B17" s="60"/>
      <c r="C17" s="60"/>
      <c r="D17" s="60"/>
      <c r="E17" s="60"/>
      <c r="F17" s="60"/>
      <c r="G17" s="60"/>
      <c r="H17" s="60"/>
      <c r="I17" s="60"/>
      <c r="J17" s="60"/>
      <c r="K17" s="60"/>
      <c r="L17" s="60"/>
      <c r="M17" s="60"/>
      <c r="N17" s="60">
        <f t="shared" si="0"/>
        <v>0</v>
      </c>
      <c r="P17" s="19">
        <v>0.36458333333333331</v>
      </c>
      <c r="Q17" s="61">
        <f t="shared" si="1"/>
        <v>0</v>
      </c>
    </row>
    <row r="18" spans="1:17">
      <c r="A18" s="19">
        <v>0.375</v>
      </c>
      <c r="B18" s="60"/>
      <c r="C18" s="60"/>
      <c r="D18" s="60"/>
      <c r="E18" s="60"/>
      <c r="F18" s="60"/>
      <c r="G18" s="60"/>
      <c r="H18" s="60"/>
      <c r="I18" s="60"/>
      <c r="J18" s="60"/>
      <c r="K18" s="60"/>
      <c r="L18" s="60"/>
      <c r="M18" s="60"/>
      <c r="N18" s="60">
        <f t="shared" si="0"/>
        <v>0</v>
      </c>
      <c r="P18" s="19">
        <v>0.375</v>
      </c>
      <c r="Q18" s="61">
        <f t="shared" si="1"/>
        <v>0</v>
      </c>
    </row>
    <row r="19" spans="1:17">
      <c r="A19" s="19">
        <v>0.38541666666666669</v>
      </c>
      <c r="B19" s="60"/>
      <c r="C19" s="60"/>
      <c r="D19" s="60"/>
      <c r="E19" s="60"/>
      <c r="F19" s="60"/>
      <c r="G19" s="60"/>
      <c r="H19" s="60"/>
      <c r="I19" s="60"/>
      <c r="J19" s="60"/>
      <c r="K19" s="60"/>
      <c r="L19" s="60"/>
      <c r="M19" s="60"/>
      <c r="N19" s="60">
        <f t="shared" si="0"/>
        <v>0</v>
      </c>
      <c r="P19" s="19">
        <v>0.38541666666666669</v>
      </c>
      <c r="Q19" s="61">
        <f t="shared" si="1"/>
        <v>0</v>
      </c>
    </row>
    <row r="20" spans="1:17">
      <c r="A20" s="19">
        <v>0.39583333333333331</v>
      </c>
      <c r="B20" s="60"/>
      <c r="C20" s="60"/>
      <c r="D20" s="60"/>
      <c r="E20" s="60"/>
      <c r="F20" s="60"/>
      <c r="G20" s="60"/>
      <c r="H20" s="60"/>
      <c r="I20" s="60"/>
      <c r="J20" s="60"/>
      <c r="K20" s="60"/>
      <c r="L20" s="60"/>
      <c r="M20" s="60"/>
      <c r="N20" s="60">
        <f t="shared" si="0"/>
        <v>0</v>
      </c>
      <c r="P20" s="19">
        <v>0.39583333333333331</v>
      </c>
      <c r="Q20" s="61">
        <f t="shared" si="1"/>
        <v>0</v>
      </c>
    </row>
    <row r="21" spans="1:17">
      <c r="A21" s="19">
        <v>0.40625</v>
      </c>
      <c r="B21" s="60"/>
      <c r="C21" s="60"/>
      <c r="D21" s="60"/>
      <c r="E21" s="60"/>
      <c r="F21" s="60"/>
      <c r="G21" s="60"/>
      <c r="H21" s="60"/>
      <c r="I21" s="60"/>
      <c r="J21" s="60"/>
      <c r="K21" s="60"/>
      <c r="L21" s="60"/>
      <c r="M21" s="60"/>
      <c r="N21" s="60">
        <f t="shared" si="0"/>
        <v>0</v>
      </c>
      <c r="P21" s="19">
        <v>0.40625</v>
      </c>
      <c r="Q21" s="61">
        <f t="shared" si="1"/>
        <v>0</v>
      </c>
    </row>
    <row r="22" spans="1:17">
      <c r="A22" s="19">
        <v>0.41666666666666669</v>
      </c>
      <c r="B22" s="60"/>
      <c r="C22" s="60"/>
      <c r="D22" s="60"/>
      <c r="E22" s="60"/>
      <c r="F22" s="60"/>
      <c r="G22" s="60"/>
      <c r="H22" s="60"/>
      <c r="I22" s="60"/>
      <c r="J22" s="60"/>
      <c r="K22" s="60"/>
      <c r="L22" s="60"/>
      <c r="M22" s="60"/>
      <c r="N22" s="60">
        <f t="shared" si="0"/>
        <v>0</v>
      </c>
      <c r="P22" s="19">
        <v>0.41666666666666669</v>
      </c>
      <c r="Q22" s="61">
        <f t="shared" si="1"/>
        <v>0</v>
      </c>
    </row>
    <row r="23" spans="1:17">
      <c r="A23" s="19">
        <v>0.42708333333333331</v>
      </c>
      <c r="B23" s="60"/>
      <c r="C23" s="60"/>
      <c r="D23" s="60"/>
      <c r="E23" s="60"/>
      <c r="F23" s="60"/>
      <c r="G23" s="60"/>
      <c r="H23" s="60"/>
      <c r="I23" s="60"/>
      <c r="J23" s="60"/>
      <c r="K23" s="60"/>
      <c r="L23" s="60"/>
      <c r="M23" s="60"/>
      <c r="N23" s="60">
        <f t="shared" si="0"/>
        <v>0</v>
      </c>
      <c r="P23" s="19">
        <v>0.42708333333333331</v>
      </c>
      <c r="Q23" s="61">
        <f t="shared" si="1"/>
        <v>0</v>
      </c>
    </row>
    <row r="24" spans="1:17">
      <c r="A24" s="19">
        <v>0.4375</v>
      </c>
      <c r="B24" s="60"/>
      <c r="C24" s="60"/>
      <c r="D24" s="60"/>
      <c r="E24" s="60"/>
      <c r="F24" s="60"/>
      <c r="G24" s="60"/>
      <c r="H24" s="60"/>
      <c r="I24" s="60"/>
      <c r="J24" s="60"/>
      <c r="K24" s="60"/>
      <c r="L24" s="60"/>
      <c r="M24" s="60"/>
      <c r="N24" s="60">
        <f t="shared" si="0"/>
        <v>0</v>
      </c>
      <c r="P24" s="19">
        <v>0.4375</v>
      </c>
      <c r="Q24" s="61">
        <f t="shared" si="1"/>
        <v>0</v>
      </c>
    </row>
    <row r="25" spans="1:17">
      <c r="A25" s="19">
        <v>0.44791666666666669</v>
      </c>
      <c r="B25" s="60"/>
      <c r="C25" s="60"/>
      <c r="D25" s="60"/>
      <c r="E25" s="60"/>
      <c r="F25" s="60"/>
      <c r="G25" s="60"/>
      <c r="H25" s="60"/>
      <c r="I25" s="60"/>
      <c r="J25" s="60"/>
      <c r="K25" s="60"/>
      <c r="L25" s="60"/>
      <c r="M25" s="60"/>
      <c r="N25" s="60">
        <f t="shared" si="0"/>
        <v>0</v>
      </c>
      <c r="P25" s="19">
        <v>0.44791666666666669</v>
      </c>
      <c r="Q25" s="61">
        <f t="shared" si="1"/>
        <v>0</v>
      </c>
    </row>
    <row r="26" spans="1:17">
      <c r="A26" s="19">
        <v>0.45833333333333331</v>
      </c>
      <c r="B26" s="60"/>
      <c r="C26" s="60"/>
      <c r="D26" s="60"/>
      <c r="E26" s="60"/>
      <c r="F26" s="60"/>
      <c r="G26" s="60"/>
      <c r="H26" s="60"/>
      <c r="I26" s="60"/>
      <c r="J26" s="60"/>
      <c r="K26" s="60"/>
      <c r="L26" s="60"/>
      <c r="M26" s="60"/>
      <c r="N26" s="60">
        <f t="shared" si="0"/>
        <v>0</v>
      </c>
      <c r="P26" s="19">
        <v>0.45833333333333331</v>
      </c>
      <c r="Q26" s="61">
        <f t="shared" si="1"/>
        <v>0</v>
      </c>
    </row>
    <row r="27" spans="1:17">
      <c r="A27" s="19">
        <v>0.46875</v>
      </c>
      <c r="B27" s="60"/>
      <c r="C27" s="60"/>
      <c r="D27" s="60"/>
      <c r="E27" s="60"/>
      <c r="F27" s="60"/>
      <c r="G27" s="60"/>
      <c r="H27" s="60"/>
      <c r="I27" s="60"/>
      <c r="J27" s="60"/>
      <c r="K27" s="60"/>
      <c r="L27" s="60"/>
      <c r="M27" s="60"/>
      <c r="N27" s="60">
        <f t="shared" si="0"/>
        <v>0</v>
      </c>
      <c r="P27" s="19">
        <v>0.46875</v>
      </c>
      <c r="Q27" s="61">
        <f t="shared" si="1"/>
        <v>0</v>
      </c>
    </row>
    <row r="28" spans="1:17">
      <c r="A28" s="19">
        <v>0.47916666666666669</v>
      </c>
      <c r="B28" s="60"/>
      <c r="C28" s="60"/>
      <c r="D28" s="60"/>
      <c r="E28" s="60"/>
      <c r="F28" s="60"/>
      <c r="G28" s="60"/>
      <c r="H28" s="60"/>
      <c r="I28" s="60"/>
      <c r="J28" s="60"/>
      <c r="K28" s="60"/>
      <c r="L28" s="60"/>
      <c r="M28" s="60"/>
      <c r="N28" s="60">
        <f t="shared" si="0"/>
        <v>0</v>
      </c>
      <c r="P28" s="19">
        <v>0.47916666666666669</v>
      </c>
      <c r="Q28" s="61">
        <f t="shared" si="1"/>
        <v>0</v>
      </c>
    </row>
    <row r="29" spans="1:17">
      <c r="A29" s="19">
        <v>0.48958333333333331</v>
      </c>
      <c r="B29" s="60"/>
      <c r="C29" s="60"/>
      <c r="D29" s="60"/>
      <c r="E29" s="60"/>
      <c r="F29" s="60"/>
      <c r="G29" s="60"/>
      <c r="H29" s="60"/>
      <c r="I29" s="60"/>
      <c r="J29" s="60"/>
      <c r="K29" s="60"/>
      <c r="L29" s="60"/>
      <c r="M29" s="60"/>
      <c r="N29" s="60">
        <f t="shared" si="0"/>
        <v>0</v>
      </c>
      <c r="P29" s="19">
        <v>0.48958333333333331</v>
      </c>
      <c r="Q29" s="61">
        <f t="shared" si="1"/>
        <v>0</v>
      </c>
    </row>
    <row r="30" spans="1:17">
      <c r="A30" s="19">
        <v>0.5</v>
      </c>
      <c r="B30" s="60"/>
      <c r="C30" s="60"/>
      <c r="D30" s="60"/>
      <c r="E30" s="60"/>
      <c r="F30" s="60"/>
      <c r="G30" s="60"/>
      <c r="H30" s="60"/>
      <c r="I30" s="60"/>
      <c r="J30" s="60"/>
      <c r="K30" s="60"/>
      <c r="L30" s="60"/>
      <c r="M30" s="60"/>
      <c r="N30" s="60">
        <f t="shared" si="0"/>
        <v>0</v>
      </c>
      <c r="P30" s="19">
        <v>0.5</v>
      </c>
      <c r="Q30" s="61">
        <f t="shared" si="1"/>
        <v>0</v>
      </c>
    </row>
    <row r="31" spans="1:17">
      <c r="A31" s="19">
        <v>0.51041666666666663</v>
      </c>
      <c r="B31" s="60"/>
      <c r="C31" s="60"/>
      <c r="D31" s="60"/>
      <c r="E31" s="60"/>
      <c r="F31" s="60"/>
      <c r="G31" s="60"/>
      <c r="H31" s="60"/>
      <c r="I31" s="60"/>
      <c r="J31" s="60"/>
      <c r="K31" s="60"/>
      <c r="L31" s="60"/>
      <c r="M31" s="60"/>
      <c r="N31" s="60">
        <f t="shared" si="0"/>
        <v>0</v>
      </c>
      <c r="P31" s="19">
        <v>0.51041666666666663</v>
      </c>
      <c r="Q31" s="61">
        <f t="shared" si="1"/>
        <v>0</v>
      </c>
    </row>
    <row r="32" spans="1:17">
      <c r="A32" s="19">
        <v>0.52083333333333337</v>
      </c>
      <c r="B32" s="60"/>
      <c r="C32" s="60"/>
      <c r="D32" s="60"/>
      <c r="E32" s="60"/>
      <c r="F32" s="60"/>
      <c r="G32" s="60"/>
      <c r="H32" s="60"/>
      <c r="I32" s="60"/>
      <c r="J32" s="60"/>
      <c r="K32" s="60"/>
      <c r="L32" s="60"/>
      <c r="M32" s="60"/>
      <c r="N32" s="60">
        <f t="shared" si="0"/>
        <v>0</v>
      </c>
      <c r="P32" s="19">
        <v>0.52083333333333337</v>
      </c>
      <c r="Q32" s="61">
        <f t="shared" si="1"/>
        <v>0</v>
      </c>
    </row>
    <row r="33" spans="1:17">
      <c r="A33" s="19">
        <v>0.53125</v>
      </c>
      <c r="B33" s="60"/>
      <c r="C33" s="60"/>
      <c r="D33" s="60"/>
      <c r="E33" s="60"/>
      <c r="F33" s="60"/>
      <c r="G33" s="60"/>
      <c r="H33" s="60"/>
      <c r="I33" s="60"/>
      <c r="J33" s="60"/>
      <c r="K33" s="60"/>
      <c r="L33" s="60"/>
      <c r="M33" s="60"/>
      <c r="N33" s="60">
        <f t="shared" si="0"/>
        <v>0</v>
      </c>
      <c r="P33" s="19">
        <v>0.53125</v>
      </c>
      <c r="Q33" s="61">
        <f t="shared" si="1"/>
        <v>0</v>
      </c>
    </row>
    <row r="34" spans="1:17">
      <c r="A34" s="19">
        <v>4.1666666666666664E-2</v>
      </c>
      <c r="B34" s="60"/>
      <c r="C34" s="60"/>
      <c r="D34" s="60"/>
      <c r="E34" s="60"/>
      <c r="F34" s="60"/>
      <c r="G34" s="60"/>
      <c r="H34" s="60"/>
      <c r="I34" s="60"/>
      <c r="J34" s="60"/>
      <c r="K34" s="60"/>
      <c r="L34" s="60"/>
      <c r="M34" s="60"/>
      <c r="N34" s="60">
        <f t="shared" si="0"/>
        <v>0</v>
      </c>
      <c r="P34" s="19">
        <v>4.1666666666666664E-2</v>
      </c>
      <c r="Q34" s="61">
        <f t="shared" si="1"/>
        <v>0</v>
      </c>
    </row>
    <row r="35" spans="1:17">
      <c r="A35" s="19">
        <v>5.2083333333333336E-2</v>
      </c>
      <c r="B35" s="60"/>
      <c r="C35" s="60"/>
      <c r="D35" s="60"/>
      <c r="E35" s="60"/>
      <c r="F35" s="60"/>
      <c r="G35" s="60"/>
      <c r="H35" s="60"/>
      <c r="I35" s="60"/>
      <c r="J35" s="60"/>
      <c r="K35" s="60"/>
      <c r="L35" s="60"/>
      <c r="M35" s="60"/>
      <c r="N35" s="60">
        <f t="shared" si="0"/>
        <v>0</v>
      </c>
      <c r="P35" s="19">
        <v>5.2083333333333336E-2</v>
      </c>
      <c r="Q35" s="61">
        <f t="shared" si="1"/>
        <v>0</v>
      </c>
    </row>
    <row r="36" spans="1:17">
      <c r="A36" s="19">
        <v>6.25E-2</v>
      </c>
      <c r="B36" s="60"/>
      <c r="C36" s="60"/>
      <c r="D36" s="60"/>
      <c r="E36" s="60"/>
      <c r="F36" s="60"/>
      <c r="G36" s="60"/>
      <c r="H36" s="60"/>
      <c r="I36" s="60"/>
      <c r="J36" s="60"/>
      <c r="K36" s="60"/>
      <c r="L36" s="60"/>
      <c r="M36" s="60"/>
      <c r="N36" s="60">
        <f t="shared" si="0"/>
        <v>0</v>
      </c>
      <c r="P36" s="19">
        <v>6.25E-2</v>
      </c>
      <c r="Q36" s="61">
        <f t="shared" si="1"/>
        <v>0</v>
      </c>
    </row>
    <row r="37" spans="1:17">
      <c r="A37" s="19">
        <v>7.2916666666666671E-2</v>
      </c>
      <c r="B37" s="60"/>
      <c r="C37" s="60"/>
      <c r="D37" s="60"/>
      <c r="E37" s="60"/>
      <c r="F37" s="60"/>
      <c r="G37" s="60"/>
      <c r="H37" s="60"/>
      <c r="I37" s="60"/>
      <c r="J37" s="60"/>
      <c r="K37" s="60"/>
      <c r="L37" s="60"/>
      <c r="M37" s="60"/>
      <c r="N37" s="60">
        <f t="shared" si="0"/>
        <v>0</v>
      </c>
      <c r="P37" s="19">
        <v>7.2916666666666671E-2</v>
      </c>
      <c r="Q37" s="61">
        <f t="shared" si="1"/>
        <v>0</v>
      </c>
    </row>
    <row r="38" spans="1:17">
      <c r="A38" s="19">
        <v>8.3333333333333329E-2</v>
      </c>
      <c r="B38" s="60"/>
      <c r="C38" s="60"/>
      <c r="D38" s="60"/>
      <c r="E38" s="60"/>
      <c r="F38" s="60"/>
      <c r="G38" s="60"/>
      <c r="H38" s="60"/>
      <c r="I38" s="60"/>
      <c r="J38" s="60"/>
      <c r="K38" s="60"/>
      <c r="L38" s="60"/>
      <c r="M38" s="60"/>
      <c r="N38" s="60">
        <f t="shared" si="0"/>
        <v>0</v>
      </c>
      <c r="P38" s="19">
        <v>8.3333333333333329E-2</v>
      </c>
      <c r="Q38" s="61">
        <f t="shared" si="1"/>
        <v>0</v>
      </c>
    </row>
    <row r="39" spans="1:17">
      <c r="A39" s="19">
        <v>9.375E-2</v>
      </c>
      <c r="B39" s="60"/>
      <c r="C39" s="60"/>
      <c r="D39" s="60"/>
      <c r="E39" s="60"/>
      <c r="F39" s="60"/>
      <c r="G39" s="60"/>
      <c r="H39" s="60"/>
      <c r="I39" s="60"/>
      <c r="J39" s="60"/>
      <c r="K39" s="60"/>
      <c r="L39" s="60"/>
      <c r="M39" s="60"/>
      <c r="N39" s="60">
        <f t="shared" si="0"/>
        <v>0</v>
      </c>
      <c r="P39" s="19">
        <v>9.375E-2</v>
      </c>
      <c r="Q39" s="61">
        <f t="shared" si="1"/>
        <v>0</v>
      </c>
    </row>
    <row r="40" spans="1:17">
      <c r="A40" s="19">
        <v>0.10416666666666667</v>
      </c>
      <c r="B40" s="60"/>
      <c r="C40" s="60"/>
      <c r="D40" s="60"/>
      <c r="E40" s="60"/>
      <c r="F40" s="60"/>
      <c r="G40" s="60"/>
      <c r="H40" s="60"/>
      <c r="I40" s="60"/>
      <c r="J40" s="60"/>
      <c r="K40" s="60"/>
      <c r="L40" s="60"/>
      <c r="M40" s="60"/>
      <c r="N40" s="60">
        <f t="shared" si="0"/>
        <v>0</v>
      </c>
      <c r="P40" s="19">
        <v>0.10416666666666667</v>
      </c>
      <c r="Q40" s="61">
        <f t="shared" si="1"/>
        <v>0</v>
      </c>
    </row>
    <row r="41" spans="1:17">
      <c r="A41" s="19">
        <v>0.11458333333333333</v>
      </c>
      <c r="B41" s="60"/>
      <c r="C41" s="60"/>
      <c r="D41" s="60"/>
      <c r="E41" s="60"/>
      <c r="F41" s="60"/>
      <c r="G41" s="60"/>
      <c r="H41" s="60"/>
      <c r="I41" s="60"/>
      <c r="J41" s="60"/>
      <c r="K41" s="60"/>
      <c r="L41" s="60"/>
      <c r="M41" s="60"/>
      <c r="N41" s="60">
        <f t="shared" si="0"/>
        <v>0</v>
      </c>
      <c r="P41" s="19">
        <v>0.11458333333333333</v>
      </c>
      <c r="Q41" s="61">
        <f t="shared" si="1"/>
        <v>0</v>
      </c>
    </row>
    <row r="42" spans="1:17">
      <c r="A42" s="19">
        <v>0.125</v>
      </c>
      <c r="B42" s="60"/>
      <c r="C42" s="60"/>
      <c r="D42" s="60"/>
      <c r="E42" s="60"/>
      <c r="F42" s="60"/>
      <c r="G42" s="60"/>
      <c r="H42" s="60"/>
      <c r="I42" s="60"/>
      <c r="J42" s="60"/>
      <c r="K42" s="60"/>
      <c r="L42" s="60"/>
      <c r="M42" s="60"/>
      <c r="N42" s="60">
        <f t="shared" si="0"/>
        <v>0</v>
      </c>
      <c r="P42" s="19">
        <v>0.125</v>
      </c>
      <c r="Q42" s="61">
        <f t="shared" si="1"/>
        <v>0</v>
      </c>
    </row>
    <row r="43" spans="1:17">
      <c r="A43" s="19">
        <v>0.13541666666666666</v>
      </c>
      <c r="B43" s="60"/>
      <c r="C43" s="60"/>
      <c r="D43" s="60"/>
      <c r="E43" s="60"/>
      <c r="F43" s="60"/>
      <c r="G43" s="60"/>
      <c r="H43" s="60"/>
      <c r="I43" s="60"/>
      <c r="J43" s="60"/>
      <c r="K43" s="60"/>
      <c r="L43" s="60"/>
      <c r="M43" s="60"/>
      <c r="N43" s="60">
        <f t="shared" si="0"/>
        <v>0</v>
      </c>
      <c r="P43" s="19">
        <v>0.13541666666666666</v>
      </c>
      <c r="Q43" s="61">
        <f t="shared" si="1"/>
        <v>0</v>
      </c>
    </row>
    <row r="44" spans="1:17">
      <c r="A44" s="19">
        <v>0.14583333333333334</v>
      </c>
      <c r="B44" s="60"/>
      <c r="C44" s="60"/>
      <c r="D44" s="60"/>
      <c r="E44" s="60"/>
      <c r="F44" s="60"/>
      <c r="G44" s="60"/>
      <c r="H44" s="60"/>
      <c r="I44" s="60"/>
      <c r="J44" s="60"/>
      <c r="K44" s="60"/>
      <c r="L44" s="60"/>
      <c r="M44" s="60"/>
      <c r="N44" s="60">
        <f t="shared" si="0"/>
        <v>0</v>
      </c>
      <c r="P44" s="19">
        <v>0.14583333333333334</v>
      </c>
      <c r="Q44" s="61">
        <f t="shared" si="1"/>
        <v>0</v>
      </c>
    </row>
    <row r="45" spans="1:17">
      <c r="A45" s="19">
        <v>0.15625</v>
      </c>
      <c r="B45" s="60"/>
      <c r="C45" s="60"/>
      <c r="D45" s="60"/>
      <c r="E45" s="60"/>
      <c r="F45" s="60"/>
      <c r="G45" s="60"/>
      <c r="H45" s="60"/>
      <c r="I45" s="60"/>
      <c r="J45" s="60"/>
      <c r="K45" s="60"/>
      <c r="L45" s="60"/>
      <c r="M45" s="60"/>
      <c r="N45" s="60">
        <f t="shared" si="0"/>
        <v>0</v>
      </c>
      <c r="P45" s="19">
        <v>0.15625</v>
      </c>
      <c r="Q45" s="61">
        <f t="shared" si="1"/>
        <v>0</v>
      </c>
    </row>
    <row r="46" spans="1:17">
      <c r="A46" s="19">
        <v>0.16666666666666666</v>
      </c>
      <c r="B46" s="60"/>
      <c r="C46" s="60"/>
      <c r="D46" s="60"/>
      <c r="E46" s="60"/>
      <c r="F46" s="60"/>
      <c r="G46" s="60"/>
      <c r="H46" s="60"/>
      <c r="I46" s="60"/>
      <c r="J46" s="60"/>
      <c r="K46" s="60"/>
      <c r="L46" s="60"/>
      <c r="M46" s="60"/>
      <c r="N46" s="60">
        <f t="shared" si="0"/>
        <v>0</v>
      </c>
      <c r="P46" s="19">
        <v>0.16666666666666666</v>
      </c>
      <c r="Q46" s="61">
        <f t="shared" si="1"/>
        <v>0</v>
      </c>
    </row>
    <row r="47" spans="1:17">
      <c r="A47" s="19">
        <v>0.17708333333333334</v>
      </c>
      <c r="B47" s="60"/>
      <c r="C47" s="60"/>
      <c r="D47" s="60"/>
      <c r="E47" s="60"/>
      <c r="F47" s="60"/>
      <c r="G47" s="60"/>
      <c r="H47" s="60"/>
      <c r="I47" s="60"/>
      <c r="J47" s="60"/>
      <c r="K47" s="60"/>
      <c r="L47" s="60"/>
      <c r="M47" s="60"/>
      <c r="N47" s="60">
        <f t="shared" si="0"/>
        <v>0</v>
      </c>
      <c r="P47" s="19">
        <v>0.17708333333333334</v>
      </c>
      <c r="Q47" s="61">
        <f t="shared" si="1"/>
        <v>0</v>
      </c>
    </row>
    <row r="48" spans="1:17">
      <c r="A48" s="19">
        <v>0.1875</v>
      </c>
      <c r="B48" s="60"/>
      <c r="C48" s="60"/>
      <c r="D48" s="60"/>
      <c r="E48" s="60"/>
      <c r="F48" s="60"/>
      <c r="G48" s="60"/>
      <c r="H48" s="60"/>
      <c r="I48" s="60"/>
      <c r="J48" s="60"/>
      <c r="K48" s="60"/>
      <c r="L48" s="60"/>
      <c r="M48" s="60"/>
      <c r="N48" s="60">
        <f t="shared" si="0"/>
        <v>0</v>
      </c>
      <c r="P48" s="19">
        <v>0.1875</v>
      </c>
      <c r="Q48" s="61">
        <f t="shared" si="1"/>
        <v>0</v>
      </c>
    </row>
    <row r="49" spans="1:22">
      <c r="A49" s="19">
        <v>0.19791666666666666</v>
      </c>
      <c r="B49" s="60"/>
      <c r="C49" s="60"/>
      <c r="D49" s="60"/>
      <c r="E49" s="60"/>
      <c r="F49" s="60"/>
      <c r="G49" s="60"/>
      <c r="H49" s="60"/>
      <c r="I49" s="60"/>
      <c r="J49" s="60"/>
      <c r="K49" s="60"/>
      <c r="L49" s="60"/>
      <c r="M49" s="60"/>
      <c r="N49" s="60">
        <f>SUM(B49:M49)</f>
        <v>0</v>
      </c>
      <c r="P49" s="19">
        <v>0.19791666666666666</v>
      </c>
      <c r="Q49" s="61">
        <f t="shared" si="1"/>
        <v>0</v>
      </c>
    </row>
    <row r="51" spans="1:22">
      <c r="T51" s="1"/>
      <c r="U51" s="25" t="s">
        <v>46</v>
      </c>
      <c r="V51" s="23" t="s">
        <v>146</v>
      </c>
    </row>
    <row r="52" spans="1:22">
      <c r="A52" s="1"/>
      <c r="B52" s="25" t="s">
        <v>46</v>
      </c>
      <c r="T52" s="19">
        <v>0.29166666666666669</v>
      </c>
      <c r="U52" s="26"/>
      <c r="V52" s="17">
        <f>SUM(N10)</f>
        <v>0</v>
      </c>
    </row>
    <row r="53" spans="1:22">
      <c r="A53" s="19">
        <v>0.29166666666666669</v>
      </c>
      <c r="B53" s="62"/>
      <c r="T53" s="19">
        <v>0.30208333333333331</v>
      </c>
      <c r="U53" s="26"/>
      <c r="V53" s="17">
        <f t="shared" ref="V53:V91" si="2">SUM(N11)</f>
        <v>0</v>
      </c>
    </row>
    <row r="54" spans="1:22">
      <c r="A54" s="19">
        <v>0.30208333333333331</v>
      </c>
      <c r="B54" s="62"/>
      <c r="T54" s="19">
        <v>0.3125</v>
      </c>
      <c r="U54" s="26"/>
      <c r="V54" s="17">
        <f t="shared" si="2"/>
        <v>0</v>
      </c>
    </row>
    <row r="55" spans="1:22">
      <c r="A55" s="19">
        <v>0.3125</v>
      </c>
      <c r="B55" s="62"/>
      <c r="T55" s="19">
        <v>0.32291666666666669</v>
      </c>
      <c r="U55" s="26"/>
      <c r="V55" s="17">
        <f t="shared" si="2"/>
        <v>0</v>
      </c>
    </row>
    <row r="56" spans="1:22">
      <c r="A56" s="19">
        <v>0.32291666666666669</v>
      </c>
      <c r="B56" s="62"/>
      <c r="T56" s="19">
        <v>0.33333333333333331</v>
      </c>
      <c r="U56" s="26"/>
      <c r="V56" s="17">
        <f t="shared" si="2"/>
        <v>0</v>
      </c>
    </row>
    <row r="57" spans="1:22">
      <c r="A57" s="19">
        <v>0.33333333333333331</v>
      </c>
      <c r="B57" s="62"/>
      <c r="T57" s="19">
        <v>0.34375</v>
      </c>
      <c r="U57" s="26"/>
      <c r="V57" s="17">
        <f t="shared" si="2"/>
        <v>0</v>
      </c>
    </row>
    <row r="58" spans="1:22">
      <c r="A58" s="19">
        <v>0.34375</v>
      </c>
      <c r="B58" s="62"/>
      <c r="T58" s="19">
        <v>0.35416666666666669</v>
      </c>
      <c r="U58" s="26"/>
      <c r="V58" s="17">
        <f t="shared" si="2"/>
        <v>0</v>
      </c>
    </row>
    <row r="59" spans="1:22">
      <c r="A59" s="19">
        <v>0.35416666666666669</v>
      </c>
      <c r="B59" s="62"/>
      <c r="T59" s="19">
        <v>0.36458333333333331</v>
      </c>
      <c r="U59" s="26"/>
      <c r="V59" s="17">
        <f t="shared" si="2"/>
        <v>0</v>
      </c>
    </row>
    <row r="60" spans="1:22">
      <c r="A60" s="19">
        <v>0.36458333333333331</v>
      </c>
      <c r="B60" s="62"/>
      <c r="T60" s="19">
        <v>0.375</v>
      </c>
      <c r="U60" s="26"/>
      <c r="V60" s="17">
        <f t="shared" si="2"/>
        <v>0</v>
      </c>
    </row>
    <row r="61" spans="1:22">
      <c r="A61" s="19">
        <v>0.375</v>
      </c>
      <c r="B61" s="62"/>
      <c r="T61" s="19">
        <v>0.38541666666666669</v>
      </c>
      <c r="U61" s="26"/>
      <c r="V61" s="17">
        <f t="shared" si="2"/>
        <v>0</v>
      </c>
    </row>
    <row r="62" spans="1:22">
      <c r="A62" s="19">
        <v>0.38541666666666669</v>
      </c>
      <c r="B62" s="62"/>
      <c r="T62" s="19">
        <v>0.39583333333333331</v>
      </c>
      <c r="U62" s="26"/>
      <c r="V62" s="17">
        <f t="shared" si="2"/>
        <v>0</v>
      </c>
    </row>
    <row r="63" spans="1:22">
      <c r="A63" s="19">
        <v>0.39583333333333331</v>
      </c>
      <c r="B63" s="62"/>
      <c r="T63" s="19">
        <v>0.40625</v>
      </c>
      <c r="U63" s="26"/>
      <c r="V63" s="17">
        <f t="shared" si="2"/>
        <v>0</v>
      </c>
    </row>
    <row r="64" spans="1:22">
      <c r="A64" s="19">
        <v>0.40625</v>
      </c>
      <c r="B64" s="62"/>
      <c r="T64" s="19">
        <v>0.41666666666666669</v>
      </c>
      <c r="U64" s="26"/>
      <c r="V64" s="17">
        <f t="shared" si="2"/>
        <v>0</v>
      </c>
    </row>
    <row r="65" spans="1:22">
      <c r="A65" s="19">
        <v>0.41666666666666669</v>
      </c>
      <c r="B65" s="62"/>
      <c r="T65" s="19">
        <v>0.42708333333333331</v>
      </c>
      <c r="U65" s="26"/>
      <c r="V65" s="17">
        <f t="shared" si="2"/>
        <v>0</v>
      </c>
    </row>
    <row r="66" spans="1:22">
      <c r="A66" s="19">
        <v>0.42708333333333331</v>
      </c>
      <c r="B66" s="62"/>
      <c r="T66" s="19">
        <v>0.4375</v>
      </c>
      <c r="U66" s="26"/>
      <c r="V66" s="17">
        <f t="shared" si="2"/>
        <v>0</v>
      </c>
    </row>
    <row r="67" spans="1:22">
      <c r="A67" s="19">
        <v>0.4375</v>
      </c>
      <c r="B67" s="62"/>
      <c r="T67" s="19">
        <v>0.44791666666666669</v>
      </c>
      <c r="U67" s="26"/>
      <c r="V67" s="17">
        <f t="shared" si="2"/>
        <v>0</v>
      </c>
    </row>
    <row r="68" spans="1:22">
      <c r="A68" s="19">
        <v>0.44791666666666669</v>
      </c>
      <c r="B68" s="62"/>
      <c r="T68" s="19">
        <v>0.45833333333333331</v>
      </c>
      <c r="U68" s="26"/>
      <c r="V68" s="17">
        <f t="shared" si="2"/>
        <v>0</v>
      </c>
    </row>
    <row r="69" spans="1:22">
      <c r="A69" s="19">
        <v>0.45833333333333331</v>
      </c>
      <c r="B69" s="62"/>
      <c r="T69" s="19">
        <v>0.46875</v>
      </c>
      <c r="U69" s="26"/>
      <c r="V69" s="17">
        <f t="shared" si="2"/>
        <v>0</v>
      </c>
    </row>
    <row r="70" spans="1:22">
      <c r="A70" s="19">
        <v>0.46875</v>
      </c>
      <c r="B70" s="62"/>
      <c r="T70" s="19">
        <v>0.47916666666666669</v>
      </c>
      <c r="U70" s="26"/>
      <c r="V70" s="17">
        <f t="shared" si="2"/>
        <v>0</v>
      </c>
    </row>
    <row r="71" spans="1:22">
      <c r="A71" s="19">
        <v>0.47916666666666669</v>
      </c>
      <c r="B71" s="62"/>
      <c r="T71" s="19">
        <v>0.48958333333333331</v>
      </c>
      <c r="U71" s="26"/>
      <c r="V71" s="17">
        <f t="shared" si="2"/>
        <v>0</v>
      </c>
    </row>
    <row r="72" spans="1:22">
      <c r="A72" s="19">
        <v>0.48958333333333331</v>
      </c>
      <c r="B72" s="62"/>
      <c r="T72" s="19">
        <v>0.5</v>
      </c>
      <c r="U72" s="26"/>
      <c r="V72" s="17">
        <f t="shared" si="2"/>
        <v>0</v>
      </c>
    </row>
    <row r="73" spans="1:22">
      <c r="A73" s="19">
        <v>0.5</v>
      </c>
      <c r="B73" s="62"/>
      <c r="T73" s="19">
        <v>0.51041666666666663</v>
      </c>
      <c r="U73" s="26"/>
      <c r="V73" s="17">
        <f t="shared" si="2"/>
        <v>0</v>
      </c>
    </row>
    <row r="74" spans="1:22">
      <c r="A74" s="19">
        <v>0.51041666666666663</v>
      </c>
      <c r="B74" s="62"/>
      <c r="T74" s="19">
        <v>0.52083333333333337</v>
      </c>
      <c r="U74" s="26"/>
      <c r="V74" s="17">
        <f t="shared" si="2"/>
        <v>0</v>
      </c>
    </row>
    <row r="75" spans="1:22">
      <c r="A75" s="19">
        <v>0.52083333333333337</v>
      </c>
      <c r="B75" s="62"/>
      <c r="T75" s="19">
        <v>0.53125</v>
      </c>
      <c r="U75" s="26"/>
      <c r="V75" s="17">
        <f t="shared" si="2"/>
        <v>0</v>
      </c>
    </row>
    <row r="76" spans="1:22">
      <c r="A76" s="19">
        <v>0.53125</v>
      </c>
      <c r="B76" s="62"/>
      <c r="T76" s="19">
        <v>4.1666666666666664E-2</v>
      </c>
      <c r="U76" s="26"/>
      <c r="V76" s="17">
        <f t="shared" si="2"/>
        <v>0</v>
      </c>
    </row>
    <row r="77" spans="1:22">
      <c r="A77" s="19">
        <v>4.1666666666666664E-2</v>
      </c>
      <c r="B77" s="62"/>
      <c r="T77" s="19">
        <v>5.2083333333333336E-2</v>
      </c>
      <c r="U77" s="26"/>
      <c r="V77" s="17">
        <f t="shared" si="2"/>
        <v>0</v>
      </c>
    </row>
    <row r="78" spans="1:22">
      <c r="A78" s="19">
        <v>5.2083333333333336E-2</v>
      </c>
      <c r="B78" s="62"/>
      <c r="T78" s="19">
        <v>6.25E-2</v>
      </c>
      <c r="U78" s="26"/>
      <c r="V78" s="17">
        <f t="shared" si="2"/>
        <v>0</v>
      </c>
    </row>
    <row r="79" spans="1:22">
      <c r="A79" s="19">
        <v>6.25E-2</v>
      </c>
      <c r="B79" s="62"/>
      <c r="T79" s="19">
        <v>7.2916666666666671E-2</v>
      </c>
      <c r="U79" s="26"/>
      <c r="V79" s="17">
        <f t="shared" si="2"/>
        <v>0</v>
      </c>
    </row>
    <row r="80" spans="1:22">
      <c r="A80" s="19">
        <v>7.2916666666666671E-2</v>
      </c>
      <c r="B80" s="62"/>
      <c r="T80" s="19">
        <v>8.3333333333333329E-2</v>
      </c>
      <c r="U80" s="26"/>
      <c r="V80" s="17">
        <f t="shared" si="2"/>
        <v>0</v>
      </c>
    </row>
    <row r="81" spans="1:22">
      <c r="A81" s="19">
        <v>8.3333333333333329E-2</v>
      </c>
      <c r="B81" s="62"/>
      <c r="T81" s="19">
        <v>9.375E-2</v>
      </c>
      <c r="U81" s="26"/>
      <c r="V81" s="17">
        <f t="shared" si="2"/>
        <v>0</v>
      </c>
    </row>
    <row r="82" spans="1:22">
      <c r="A82" s="19">
        <v>9.375E-2</v>
      </c>
      <c r="B82" s="62"/>
      <c r="T82" s="19">
        <v>0.10416666666666667</v>
      </c>
      <c r="U82" s="26"/>
      <c r="V82" s="17">
        <f t="shared" si="2"/>
        <v>0</v>
      </c>
    </row>
    <row r="83" spans="1:22">
      <c r="A83" s="19">
        <v>0.10416666666666667</v>
      </c>
      <c r="B83" s="62"/>
      <c r="T83" s="19">
        <v>0.11458333333333333</v>
      </c>
      <c r="U83" s="26"/>
      <c r="V83" s="17">
        <f t="shared" si="2"/>
        <v>0</v>
      </c>
    </row>
    <row r="84" spans="1:22">
      <c r="A84" s="19">
        <v>0.11458333333333333</v>
      </c>
      <c r="B84" s="62"/>
      <c r="T84" s="19">
        <v>0.125</v>
      </c>
      <c r="U84" s="26"/>
      <c r="V84" s="17">
        <f t="shared" si="2"/>
        <v>0</v>
      </c>
    </row>
    <row r="85" spans="1:22">
      <c r="A85" s="19">
        <v>0.125</v>
      </c>
      <c r="B85" s="62"/>
      <c r="T85" s="19">
        <v>0.13541666666666666</v>
      </c>
      <c r="U85" s="26"/>
      <c r="V85" s="17">
        <f t="shared" si="2"/>
        <v>0</v>
      </c>
    </row>
    <row r="86" spans="1:22">
      <c r="A86" s="19">
        <v>0.13541666666666666</v>
      </c>
      <c r="B86" s="62"/>
      <c r="T86" s="19">
        <v>0.14583333333333334</v>
      </c>
      <c r="U86" s="26"/>
      <c r="V86" s="17">
        <f t="shared" si="2"/>
        <v>0</v>
      </c>
    </row>
    <row r="87" spans="1:22">
      <c r="A87" s="19">
        <v>0.14583333333333334</v>
      </c>
      <c r="B87" s="62"/>
      <c r="T87" s="19">
        <v>0.15625</v>
      </c>
      <c r="U87" s="26"/>
      <c r="V87" s="17">
        <f t="shared" si="2"/>
        <v>0</v>
      </c>
    </row>
    <row r="88" spans="1:22">
      <c r="A88" s="19">
        <v>0.15625</v>
      </c>
      <c r="B88" s="62"/>
      <c r="T88" s="19">
        <v>0.16666666666666666</v>
      </c>
      <c r="U88" s="26"/>
      <c r="V88" s="17">
        <f t="shared" si="2"/>
        <v>0</v>
      </c>
    </row>
    <row r="89" spans="1:22">
      <c r="A89" s="19">
        <v>0.16666666666666666</v>
      </c>
      <c r="B89" s="62"/>
      <c r="T89" s="19">
        <v>0.17708333333333334</v>
      </c>
      <c r="U89" s="26"/>
      <c r="V89" s="17">
        <f t="shared" si="2"/>
        <v>0</v>
      </c>
    </row>
    <row r="90" spans="1:22">
      <c r="A90" s="19">
        <v>0.17708333333333334</v>
      </c>
      <c r="B90" s="62"/>
      <c r="T90" s="19">
        <v>0.1875</v>
      </c>
      <c r="U90" s="26"/>
      <c r="V90" s="17">
        <f t="shared" si="2"/>
        <v>0</v>
      </c>
    </row>
    <row r="91" spans="1:22">
      <c r="A91" s="19">
        <v>0.1875</v>
      </c>
      <c r="B91" s="62"/>
      <c r="T91" s="19">
        <v>0.19791666666666666</v>
      </c>
      <c r="U91" s="26"/>
      <c r="V91" s="17">
        <f t="shared" si="2"/>
        <v>0</v>
      </c>
    </row>
    <row r="92" spans="1:22">
      <c r="A92" s="19">
        <v>0.19791666666666666</v>
      </c>
      <c r="B92" s="62"/>
    </row>
  </sheetData>
  <sheetCalcPr fullCalcOnLoad="1"/>
  <mergeCells count="6">
    <mergeCell ref="A1:D1"/>
    <mergeCell ref="A2:N2"/>
    <mergeCell ref="A6:N6"/>
    <mergeCell ref="A5:N5"/>
    <mergeCell ref="A4:N4"/>
    <mergeCell ref="A3:N3"/>
  </mergeCells>
  <phoneticPr fontId="3" type="noConversion"/>
  <pageMargins left="0.75" right="0.75" top="1" bottom="1" header="0.5" footer="0.5"/>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67"/>
  <sheetViews>
    <sheetView topLeftCell="A21" workbookViewId="0">
      <selection activeCell="D17" sqref="D17"/>
    </sheetView>
  </sheetViews>
  <sheetFormatPr baseColWidth="10" defaultRowHeight="13"/>
  <cols>
    <col min="1" max="1" width="14.28515625" customWidth="1"/>
    <col min="2" max="2" width="16.7109375" customWidth="1"/>
    <col min="3" max="3" width="15.140625" customWidth="1"/>
    <col min="4" max="4" width="16.140625" customWidth="1"/>
    <col min="5" max="5" width="13.85546875" customWidth="1"/>
  </cols>
  <sheetData>
    <row r="1" spans="1:7" ht="20">
      <c r="A1" s="43" t="s">
        <v>41</v>
      </c>
      <c r="C1" s="72" t="s">
        <v>42</v>
      </c>
    </row>
    <row r="2" spans="1:7">
      <c r="A2" s="88" t="s">
        <v>152</v>
      </c>
      <c r="B2" s="89"/>
      <c r="C2" s="89"/>
      <c r="D2" s="89"/>
      <c r="E2" s="89"/>
      <c r="F2" s="89"/>
      <c r="G2" s="90"/>
    </row>
    <row r="3" spans="1:7">
      <c r="A3" s="78" t="s">
        <v>43</v>
      </c>
      <c r="B3" s="78"/>
      <c r="C3" s="78"/>
      <c r="D3" s="78"/>
      <c r="E3" s="78"/>
      <c r="F3" s="78"/>
      <c r="G3" s="78"/>
    </row>
    <row r="4" spans="1:7">
      <c r="A4" s="78"/>
      <c r="B4" s="78"/>
      <c r="C4" s="78"/>
      <c r="D4" s="78"/>
      <c r="E4" s="78"/>
      <c r="F4" s="78"/>
      <c r="G4" s="78"/>
    </row>
    <row r="5" spans="1:7">
      <c r="A5" s="78" t="s">
        <v>44</v>
      </c>
      <c r="B5" s="78"/>
      <c r="C5" s="78"/>
      <c r="D5" s="78"/>
      <c r="E5" s="78"/>
      <c r="F5" s="78"/>
      <c r="G5" s="78"/>
    </row>
    <row r="6" spans="1:7">
      <c r="A6" s="78"/>
      <c r="B6" s="78"/>
      <c r="C6" s="78"/>
      <c r="D6" s="78"/>
      <c r="E6" s="78"/>
      <c r="F6" s="78"/>
      <c r="G6" s="78"/>
    </row>
    <row r="7" spans="1:7">
      <c r="A7" s="78" t="s">
        <v>13</v>
      </c>
      <c r="B7" s="78"/>
      <c r="C7" s="78"/>
      <c r="D7" s="78"/>
      <c r="E7" s="78"/>
      <c r="F7" s="78"/>
      <c r="G7" s="78"/>
    </row>
    <row r="8" spans="1:7">
      <c r="A8" s="78"/>
      <c r="B8" s="78"/>
      <c r="C8" s="78"/>
      <c r="D8" s="78"/>
      <c r="E8" s="78"/>
      <c r="F8" s="78"/>
      <c r="G8" s="78"/>
    </row>
    <row r="9" spans="1:7">
      <c r="A9" s="78"/>
      <c r="B9" s="78"/>
      <c r="C9" s="78"/>
      <c r="D9" s="78"/>
      <c r="E9" s="78"/>
      <c r="F9" s="78"/>
      <c r="G9" s="78"/>
    </row>
    <row r="10" spans="1:7">
      <c r="A10" s="91" t="s">
        <v>6</v>
      </c>
      <c r="B10" s="91"/>
      <c r="C10" s="91"/>
      <c r="D10" s="91"/>
      <c r="E10" s="91"/>
      <c r="F10" s="91"/>
      <c r="G10" s="91"/>
    </row>
    <row r="11" spans="1:7" s="5" customFormat="1" ht="32" customHeight="1">
      <c r="A11" s="92" t="s">
        <v>14</v>
      </c>
      <c r="B11" s="93"/>
      <c r="C11" s="93"/>
      <c r="D11" s="93"/>
      <c r="E11" s="94"/>
      <c r="F11" s="21"/>
      <c r="G11" s="67"/>
    </row>
    <row r="12" spans="1:7" s="5" customFormat="1" ht="78" customHeight="1">
      <c r="A12" s="29"/>
      <c r="B12" s="32" t="s">
        <v>15</v>
      </c>
      <c r="C12" s="32" t="s">
        <v>105</v>
      </c>
      <c r="D12" s="32" t="s">
        <v>16</v>
      </c>
      <c r="E12" s="32" t="s">
        <v>17</v>
      </c>
      <c r="F12" s="21"/>
      <c r="G12" s="40"/>
    </row>
    <row r="13" spans="1:7" s="5" customFormat="1" ht="32" customHeight="1">
      <c r="A13" s="28"/>
      <c r="B13" s="33"/>
      <c r="C13" s="31"/>
      <c r="D13" s="31"/>
      <c r="E13" s="31"/>
      <c r="F13" s="21"/>
      <c r="G13" s="40"/>
    </row>
    <row r="14" spans="1:7" s="5" customFormat="1" ht="32" customHeight="1">
      <c r="A14" s="96" t="s">
        <v>18</v>
      </c>
      <c r="B14" s="97"/>
      <c r="C14" s="63" t="e">
        <f>SUM(C13/B13)</f>
        <v>#DIV/0!</v>
      </c>
      <c r="D14" s="64" t="e">
        <f>SUM(D13/B13)</f>
        <v>#DIV/0!</v>
      </c>
      <c r="E14" s="65" t="e">
        <f>SUM(E13/B13)</f>
        <v>#DIV/0!</v>
      </c>
      <c r="F14" s="21"/>
      <c r="G14" s="67"/>
    </row>
    <row r="15" spans="1:7" ht="18">
      <c r="A15" s="34"/>
      <c r="B15" s="34"/>
      <c r="C15" s="98" t="s">
        <v>19</v>
      </c>
    </row>
    <row r="16" spans="1:7" ht="80" customHeight="1">
      <c r="A16" s="98" t="s">
        <v>142</v>
      </c>
      <c r="B16" s="100"/>
      <c r="C16" s="99"/>
    </row>
    <row r="17" spans="1:3" ht="26">
      <c r="B17" s="42" t="s">
        <v>4</v>
      </c>
      <c r="C17" s="42" t="s">
        <v>5</v>
      </c>
    </row>
    <row r="18" spans="1:3" ht="18">
      <c r="A18" s="36" t="s">
        <v>139</v>
      </c>
      <c r="B18" s="34">
        <v>90</v>
      </c>
      <c r="C18" s="36"/>
    </row>
    <row r="19" spans="1:3" ht="18">
      <c r="A19" s="37" t="s">
        <v>140</v>
      </c>
      <c r="B19" s="34">
        <v>7</v>
      </c>
      <c r="C19" s="37"/>
    </row>
    <row r="20" spans="1:3" ht="18">
      <c r="A20" s="38" t="s">
        <v>141</v>
      </c>
      <c r="B20" s="34">
        <v>3</v>
      </c>
      <c r="C20" s="38"/>
    </row>
    <row r="21" spans="1:3" ht="64" customHeight="1"/>
    <row r="26" spans="1:3" ht="76" customHeight="1">
      <c r="A26" s="95" t="s">
        <v>20</v>
      </c>
      <c r="B26" s="101"/>
      <c r="C26" s="66" t="s">
        <v>21</v>
      </c>
    </row>
    <row r="27" spans="1:3" ht="51" customHeight="1">
      <c r="B27" s="42" t="s">
        <v>0</v>
      </c>
      <c r="C27" s="42" t="s">
        <v>1</v>
      </c>
    </row>
    <row r="28" spans="1:3" ht="18">
      <c r="A28" s="36" t="s">
        <v>139</v>
      </c>
      <c r="B28" s="35">
        <v>78</v>
      </c>
      <c r="C28" s="36"/>
    </row>
    <row r="29" spans="1:3" ht="18">
      <c r="A29" s="37" t="s">
        <v>140</v>
      </c>
      <c r="B29" s="35">
        <v>14</v>
      </c>
      <c r="C29" s="37"/>
    </row>
    <row r="30" spans="1:3" ht="18">
      <c r="A30" s="38" t="s">
        <v>141</v>
      </c>
      <c r="B30" s="35">
        <v>8</v>
      </c>
      <c r="C30" s="38"/>
    </row>
    <row r="33" spans="1:11" ht="78" customHeight="1">
      <c r="A33" s="95" t="s">
        <v>22</v>
      </c>
      <c r="B33" s="95"/>
      <c r="C33" s="39" t="s">
        <v>23</v>
      </c>
    </row>
    <row r="34" spans="1:11" ht="26">
      <c r="B34" s="42" t="s">
        <v>2</v>
      </c>
      <c r="C34" s="42" t="s">
        <v>3</v>
      </c>
    </row>
    <row r="35" spans="1:11" ht="18">
      <c r="A35" s="36" t="s">
        <v>139</v>
      </c>
      <c r="B35" s="35">
        <v>72</v>
      </c>
      <c r="C35" s="36"/>
    </row>
    <row r="36" spans="1:11" ht="18">
      <c r="A36" s="37" t="s">
        <v>140</v>
      </c>
      <c r="B36" s="35">
        <v>17</v>
      </c>
      <c r="C36" s="37"/>
    </row>
    <row r="37" spans="1:11" ht="18">
      <c r="A37" s="38" t="s">
        <v>141</v>
      </c>
      <c r="B37" s="35">
        <v>11</v>
      </c>
      <c r="C37" s="38"/>
    </row>
    <row r="42" spans="1:11" ht="18">
      <c r="A42" s="102" t="s">
        <v>178</v>
      </c>
      <c r="B42" s="102"/>
      <c r="C42" s="102"/>
      <c r="D42" s="102"/>
      <c r="E42" s="102"/>
      <c r="F42" s="102"/>
      <c r="G42" s="102"/>
      <c r="H42" s="102"/>
      <c r="I42" s="102"/>
      <c r="J42" s="102"/>
      <c r="K42" s="102"/>
    </row>
    <row r="44" spans="1:11" ht="39">
      <c r="B44" s="22" t="s">
        <v>24</v>
      </c>
    </row>
    <row r="45" spans="1:11">
      <c r="A45" s="1"/>
      <c r="B45" s="20" t="s">
        <v>138</v>
      </c>
    </row>
    <row r="46" spans="1:11">
      <c r="A46" s="2" t="s">
        <v>139</v>
      </c>
      <c r="B46" s="2"/>
    </row>
    <row r="47" spans="1:11">
      <c r="A47" s="3" t="s">
        <v>140</v>
      </c>
      <c r="B47" s="41"/>
    </row>
    <row r="48" spans="1:11">
      <c r="A48" s="4" t="s">
        <v>141</v>
      </c>
      <c r="B48" s="4"/>
    </row>
    <row r="63" spans="1:3" ht="54">
      <c r="A63" s="95" t="s">
        <v>34</v>
      </c>
      <c r="B63" s="95"/>
      <c r="C63" s="39" t="s">
        <v>23</v>
      </c>
    </row>
    <row r="64" spans="1:3" ht="26">
      <c r="B64" s="42" t="s">
        <v>35</v>
      </c>
      <c r="C64" s="42" t="s">
        <v>3</v>
      </c>
    </row>
    <row r="65" spans="1:3" ht="18">
      <c r="A65" s="36" t="s">
        <v>139</v>
      </c>
      <c r="B65" s="35">
        <v>77</v>
      </c>
      <c r="C65" s="36"/>
    </row>
    <row r="66" spans="1:3" ht="18">
      <c r="A66" s="37" t="s">
        <v>140</v>
      </c>
      <c r="B66" s="35">
        <v>14</v>
      </c>
      <c r="C66" s="37"/>
    </row>
    <row r="67" spans="1:3" ht="18">
      <c r="A67" s="38" t="s">
        <v>141</v>
      </c>
      <c r="B67" s="35">
        <v>9</v>
      </c>
      <c r="C67" s="38"/>
    </row>
  </sheetData>
  <sheetCalcPr fullCalcOnLoad="1"/>
  <mergeCells count="13">
    <mergeCell ref="A11:E11"/>
    <mergeCell ref="A63:B63"/>
    <mergeCell ref="A14:B14"/>
    <mergeCell ref="C15:C16"/>
    <mergeCell ref="A16:B16"/>
    <mergeCell ref="A26:B26"/>
    <mergeCell ref="A33:B33"/>
    <mergeCell ref="A42:K42"/>
    <mergeCell ref="A2:G2"/>
    <mergeCell ref="A3:G4"/>
    <mergeCell ref="A5:G6"/>
    <mergeCell ref="A7:G9"/>
    <mergeCell ref="A10:G10"/>
  </mergeCells>
  <phoneticPr fontId="3" type="noConversion"/>
  <pageMargins left="0.75" right="0.75" top="1" bottom="1" header="0.5" footer="0.5"/>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F28"/>
  <sheetViews>
    <sheetView tabSelected="1" workbookViewId="0">
      <selection activeCell="F14" sqref="F14"/>
    </sheetView>
  </sheetViews>
  <sheetFormatPr baseColWidth="10" defaultRowHeight="13"/>
  <cols>
    <col min="3" max="3" width="34.140625" customWidth="1"/>
  </cols>
  <sheetData>
    <row r="1" spans="1:6" ht="20">
      <c r="A1" s="103" t="s">
        <v>8</v>
      </c>
      <c r="B1" s="103"/>
      <c r="C1" s="103"/>
      <c r="D1" s="104" t="s">
        <v>33</v>
      </c>
      <c r="E1" s="105"/>
    </row>
    <row r="2" spans="1:6" ht="55" customHeight="1">
      <c r="A2" s="106" t="s">
        <v>32</v>
      </c>
      <c r="B2" s="106"/>
      <c r="C2" s="106"/>
      <c r="D2" s="106"/>
      <c r="E2" s="106"/>
    </row>
    <row r="4" spans="1:6">
      <c r="A4" s="107" t="s">
        <v>81</v>
      </c>
      <c r="B4" s="107"/>
      <c r="C4" s="107"/>
      <c r="D4" s="1"/>
      <c r="E4" s="3"/>
    </row>
    <row r="5" spans="1:6">
      <c r="A5" s="1" t="s">
        <v>82</v>
      </c>
      <c r="B5" s="1"/>
      <c r="C5" s="1"/>
      <c r="D5" s="1"/>
      <c r="E5" s="1">
        <f>SUM(E4/100)</f>
        <v>0</v>
      </c>
    </row>
    <row r="7" spans="1:6">
      <c r="A7" s="108" t="s">
        <v>83</v>
      </c>
      <c r="B7" s="108"/>
      <c r="C7" s="108"/>
      <c r="D7" s="108"/>
      <c r="E7" s="108"/>
      <c r="F7" s="108"/>
    </row>
    <row r="8" spans="1:6">
      <c r="A8" s="109" t="s">
        <v>25</v>
      </c>
      <c r="B8" s="110"/>
      <c r="C8" s="18" t="s">
        <v>26</v>
      </c>
      <c r="D8" s="18"/>
      <c r="E8" s="8">
        <f>SUM(E5*-0.15)</f>
        <v>0</v>
      </c>
    </row>
    <row r="9" spans="1:6">
      <c r="A9" s="109" t="s">
        <v>27</v>
      </c>
      <c r="B9" s="110"/>
      <c r="C9" s="18" t="s">
        <v>28</v>
      </c>
      <c r="D9" s="18"/>
      <c r="E9" s="8">
        <f>SUM(E5*0.34)</f>
        <v>0</v>
      </c>
    </row>
    <row r="10" spans="1:6">
      <c r="A10" s="109" t="s">
        <v>29</v>
      </c>
      <c r="B10" s="110"/>
      <c r="C10" s="18" t="s">
        <v>10</v>
      </c>
      <c r="D10" s="18"/>
      <c r="E10" s="8">
        <f>SUM(E5*0.83)</f>
        <v>0</v>
      </c>
    </row>
    <row r="13" spans="1:6">
      <c r="A13" s="108" t="s">
        <v>11</v>
      </c>
      <c r="B13" s="108"/>
      <c r="C13" s="108"/>
      <c r="D13" s="108"/>
      <c r="E13" s="108"/>
      <c r="F13" s="108"/>
    </row>
    <row r="14" spans="1:6">
      <c r="A14" s="111" t="s">
        <v>12</v>
      </c>
      <c r="B14" s="112"/>
      <c r="C14" s="1" t="s">
        <v>56</v>
      </c>
      <c r="D14" s="1"/>
      <c r="E14" s="68">
        <f>SUM(E5*-0.26)</f>
        <v>0</v>
      </c>
    </row>
    <row r="15" spans="1:6">
      <c r="A15" s="111" t="s">
        <v>57</v>
      </c>
      <c r="B15" s="112"/>
      <c r="C15" s="1" t="s">
        <v>58</v>
      </c>
      <c r="D15" s="1"/>
      <c r="E15" s="68">
        <f>SUM(E5*0.85)</f>
        <v>0</v>
      </c>
    </row>
    <row r="16" spans="1:6">
      <c r="A16" s="111" t="s">
        <v>59</v>
      </c>
      <c r="B16" s="112"/>
      <c r="C16" s="1" t="s">
        <v>60</v>
      </c>
      <c r="D16" s="1"/>
      <c r="E16" s="68">
        <f>SUM(E5*1.96)</f>
        <v>0</v>
      </c>
    </row>
    <row r="19" spans="1:6">
      <c r="A19" s="108" t="s">
        <v>61</v>
      </c>
      <c r="B19" s="108"/>
      <c r="C19" s="108"/>
      <c r="D19" s="108"/>
      <c r="E19" s="108"/>
      <c r="F19" s="108"/>
    </row>
    <row r="20" spans="1:6">
      <c r="A20" s="113" t="s">
        <v>62</v>
      </c>
      <c r="B20" s="114"/>
      <c r="C20" s="1" t="s">
        <v>63</v>
      </c>
      <c r="D20" s="1"/>
      <c r="E20" s="69">
        <f>SUM(E5*-1.12)</f>
        <v>0</v>
      </c>
    </row>
    <row r="21" spans="1:6">
      <c r="A21" s="113" t="s">
        <v>64</v>
      </c>
      <c r="B21" s="114"/>
      <c r="C21" s="1" t="s">
        <v>65</v>
      </c>
      <c r="D21" s="1"/>
      <c r="E21" s="69">
        <f>SUM(E5*1.27)</f>
        <v>0</v>
      </c>
    </row>
    <row r="22" spans="1:6">
      <c r="A22" s="70" t="s">
        <v>66</v>
      </c>
      <c r="B22" s="70"/>
      <c r="C22" s="1" t="s">
        <v>67</v>
      </c>
      <c r="D22" s="1"/>
      <c r="E22" s="69">
        <f>SUM(E5*3.66)</f>
        <v>0</v>
      </c>
    </row>
    <row r="25" spans="1:6">
      <c r="A25" s="108" t="s">
        <v>68</v>
      </c>
      <c r="B25" s="108"/>
      <c r="C25" s="108"/>
      <c r="D25" s="108"/>
      <c r="E25" s="108"/>
      <c r="F25" s="108"/>
    </row>
    <row r="26" spans="1:6">
      <c r="A26" s="71" t="s">
        <v>69</v>
      </c>
      <c r="B26" s="7"/>
      <c r="C26" s="1" t="s">
        <v>36</v>
      </c>
      <c r="D26" s="1"/>
      <c r="E26" s="7">
        <f>SUM(E5*-1.54)</f>
        <v>0</v>
      </c>
    </row>
    <row r="27" spans="1:6">
      <c r="A27" s="115" t="s">
        <v>37</v>
      </c>
      <c r="B27" s="116"/>
      <c r="C27" s="1" t="s">
        <v>38</v>
      </c>
      <c r="D27" s="1"/>
      <c r="E27" s="7">
        <f>SUM(E5*1.06)</f>
        <v>0</v>
      </c>
    </row>
    <row r="28" spans="1:6">
      <c r="A28" s="115" t="s">
        <v>39</v>
      </c>
      <c r="B28" s="116"/>
      <c r="C28" s="1" t="s">
        <v>40</v>
      </c>
      <c r="D28" s="1"/>
      <c r="E28" s="7">
        <f>SUM(E5*3.66)</f>
        <v>0</v>
      </c>
    </row>
  </sheetData>
  <sheetCalcPr fullCalcOnLoad="1"/>
  <mergeCells count="18">
    <mergeCell ref="A25:F25"/>
    <mergeCell ref="A27:B27"/>
    <mergeCell ref="A28:B28"/>
    <mergeCell ref="A15:B15"/>
    <mergeCell ref="A16:B16"/>
    <mergeCell ref="A19:F19"/>
    <mergeCell ref="A20:B20"/>
    <mergeCell ref="A21:B21"/>
    <mergeCell ref="A8:B8"/>
    <mergeCell ref="A9:B9"/>
    <mergeCell ref="A10:B10"/>
    <mergeCell ref="A13:F13"/>
    <mergeCell ref="A14:B14"/>
    <mergeCell ref="A1:C1"/>
    <mergeCell ref="D1:E1"/>
    <mergeCell ref="A2:E2"/>
    <mergeCell ref="A4:C4"/>
    <mergeCell ref="A7:F7"/>
  </mergeCells>
  <phoneticPr fontId="3" type="noConversion"/>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Directions</vt:lpstr>
      <vt:lpstr>Per Day</vt:lpstr>
      <vt:lpstr>Behavior</vt:lpstr>
      <vt:lpstr>Location</vt:lpstr>
      <vt:lpstr>Time</vt:lpstr>
      <vt:lpstr>By Students </vt:lpstr>
      <vt:lpstr>perday Generator</vt:lpstr>
    </vt:vector>
  </TitlesOfParts>
  <Company>University of Missouri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Nanci W Johnson</dc:creator>
  <cp:lastModifiedBy>Debby Boyer</cp:lastModifiedBy>
  <cp:lastPrinted>2009-04-06T16:28:44Z</cp:lastPrinted>
  <dcterms:created xsi:type="dcterms:W3CDTF">2008-10-16T14:36:21Z</dcterms:created>
  <dcterms:modified xsi:type="dcterms:W3CDTF">2011-04-28T20:16:00Z</dcterms:modified>
</cp:coreProperties>
</file>