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uno.oet.udel.edu\CDS\Projects\Positive Behavioral Supports\Tier 2\Tier 2 Intervention Tracker\Disaggregated\"/>
    </mc:Choice>
  </mc:AlternateContent>
  <xr:revisionPtr revIDLastSave="0" documentId="13_ncr:1_{9208459C-E90F-42F0-8F40-8696CEA82D9F}" xr6:coauthVersionLast="47" xr6:coauthVersionMax="47" xr10:uidLastSave="{00000000-0000-0000-0000-000000000000}"/>
  <bookViews>
    <workbookView xWindow="-110" yWindow="-110" windowWidth="25820" windowHeight="15500" activeTab="7" xr2:uid="{00000000-000D-0000-FFFF-FFFF00000000}"/>
  </bookViews>
  <sheets>
    <sheet name="AllData" sheetId="1" r:id="rId1"/>
    <sheet name="Criteria" sheetId="30" r:id="rId2"/>
    <sheet name="Int1" sheetId="2" r:id="rId3"/>
    <sheet name="Int2" sheetId="33" r:id="rId4"/>
    <sheet name="Int3" sheetId="34" r:id="rId5"/>
    <sheet name="Int4" sheetId="35" r:id="rId6"/>
    <sheet name="Int5" sheetId="36" r:id="rId7"/>
    <sheet name="Sept" sheetId="4" r:id="rId8"/>
    <sheet name="Oct" sheetId="37" r:id="rId9"/>
    <sheet name="Nov" sheetId="38" r:id="rId10"/>
    <sheet name="Dec" sheetId="39" r:id="rId11"/>
    <sheet name="Jan" sheetId="40" r:id="rId12"/>
    <sheet name="Feb" sheetId="41" r:id="rId13"/>
    <sheet name="Mar" sheetId="42" r:id="rId14"/>
    <sheet name="April" sheetId="43" r:id="rId15"/>
    <sheet name="May" sheetId="44" r:id="rId16"/>
    <sheet name="June" sheetId="45" r:id="rId17"/>
  </sheets>
  <definedNames>
    <definedName name="_xlnm.Print_Area" localSheetId="0">AllData!$A$1:$V$79</definedName>
    <definedName name="_xlnm.Print_Area" localSheetId="14">April!$A$1:$T$10</definedName>
    <definedName name="_xlnm.Print_Area" localSheetId="1">Criteria!$A$1:$V$21</definedName>
    <definedName name="_xlnm.Print_Area" localSheetId="10">Dec!$A$1:$T$10</definedName>
    <definedName name="_xlnm.Print_Area" localSheetId="12">Feb!$A$1:$T$10</definedName>
    <definedName name="_xlnm.Print_Area" localSheetId="2">'Int1'!$A$1:$R$44</definedName>
    <definedName name="_xlnm.Print_Area" localSheetId="3">'Int2'!$A$1:$R$44</definedName>
    <definedName name="_xlnm.Print_Area" localSheetId="4">'Int3'!$A$1:$R$44</definedName>
    <definedName name="_xlnm.Print_Area" localSheetId="5">'Int4'!$A$1:$R$44</definedName>
    <definedName name="_xlnm.Print_Area" localSheetId="6">'Int5'!$A$1:$R$44</definedName>
    <definedName name="_xlnm.Print_Area" localSheetId="11">Jan!$A$1:$T$10</definedName>
    <definedName name="_xlnm.Print_Area" localSheetId="16">June!$A$1:$T$10</definedName>
    <definedName name="_xlnm.Print_Area" localSheetId="13">Mar!$A$1:$T$10</definedName>
    <definedName name="_xlnm.Print_Area" localSheetId="15">May!$A$1:$T$10</definedName>
    <definedName name="_xlnm.Print_Area" localSheetId="9">Nov!$A$1:$T$10</definedName>
    <definedName name="_xlnm.Print_Area" localSheetId="8">Oct!$A$1:$T$10</definedName>
    <definedName name="_xlnm.Print_Area" localSheetId="7">Sept!$A$1:$T$10</definedName>
    <definedName name="_xlnm.Print_Titles" localSheetId="1">Criteria!$1:$1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Q6" i="41" l="1"/>
  <c r="I17" i="33"/>
  <c r="T73" i="1"/>
  <c r="U73" i="1" s="1"/>
  <c r="R73" i="1"/>
  <c r="S73" i="1" s="1"/>
  <c r="P73" i="1"/>
  <c r="Q73" i="1" s="1"/>
  <c r="N73" i="1"/>
  <c r="O73" i="1" s="1"/>
  <c r="T72" i="1"/>
  <c r="U72" i="1" s="1"/>
  <c r="R72" i="1"/>
  <c r="S72" i="1" s="1"/>
  <c r="P72" i="1"/>
  <c r="G15" i="36" s="1"/>
  <c r="N72" i="1"/>
  <c r="O72" i="1" s="1"/>
  <c r="T71" i="1"/>
  <c r="U71" i="1" s="1"/>
  <c r="R71" i="1"/>
  <c r="S71" i="1" s="1"/>
  <c r="P71" i="1"/>
  <c r="Q71" i="1" s="1"/>
  <c r="N71" i="1"/>
  <c r="O71" i="1" s="1"/>
  <c r="T70" i="1"/>
  <c r="U70" i="1" s="1"/>
  <c r="R70" i="1"/>
  <c r="S70" i="1" s="1"/>
  <c r="P70" i="1"/>
  <c r="Q70" i="1" s="1"/>
  <c r="N70" i="1"/>
  <c r="O70" i="1" s="1"/>
  <c r="T69" i="1"/>
  <c r="U69" i="1" s="1"/>
  <c r="R69" i="1"/>
  <c r="S69" i="1" s="1"/>
  <c r="P69" i="1"/>
  <c r="Q69" i="1" s="1"/>
  <c r="N69" i="1"/>
  <c r="O69" i="1" s="1"/>
  <c r="T68" i="1"/>
  <c r="U68" i="1" s="1"/>
  <c r="R68" i="1"/>
  <c r="S68" i="1" s="1"/>
  <c r="P68" i="1"/>
  <c r="Q68" i="1" s="1"/>
  <c r="N68" i="1"/>
  <c r="O68" i="1" s="1"/>
  <c r="T67" i="1"/>
  <c r="U67" i="1" s="1"/>
  <c r="R67" i="1"/>
  <c r="S67" i="1" s="1"/>
  <c r="P67" i="1"/>
  <c r="Q67" i="1" s="1"/>
  <c r="N67" i="1"/>
  <c r="O67" i="1" s="1"/>
  <c r="T66" i="1"/>
  <c r="U66" i="1" s="1"/>
  <c r="R66" i="1"/>
  <c r="S66" i="1" s="1"/>
  <c r="P66" i="1"/>
  <c r="Q66" i="1" s="1"/>
  <c r="N66" i="1"/>
  <c r="F9" i="36" s="1"/>
  <c r="T65" i="1"/>
  <c r="U65" i="1" s="1"/>
  <c r="R65" i="1"/>
  <c r="S65" i="1" s="1"/>
  <c r="P65" i="1"/>
  <c r="Q65" i="1" s="1"/>
  <c r="N65" i="1"/>
  <c r="O65" i="1" s="1"/>
  <c r="T64" i="1"/>
  <c r="U64" i="1" s="1"/>
  <c r="R64" i="1"/>
  <c r="S64" i="1" s="1"/>
  <c r="P64" i="1"/>
  <c r="Q64" i="1" s="1"/>
  <c r="N64" i="1"/>
  <c r="O64" i="1" s="1"/>
  <c r="T59" i="1"/>
  <c r="U59" i="1" s="1"/>
  <c r="R59" i="1"/>
  <c r="S59" i="1" s="1"/>
  <c r="P59" i="1"/>
  <c r="Q59" i="1" s="1"/>
  <c r="N59" i="1"/>
  <c r="O59" i="1" s="1"/>
  <c r="T58" i="1"/>
  <c r="U58" i="1" s="1"/>
  <c r="R58" i="1"/>
  <c r="H15" i="35" s="1"/>
  <c r="P58" i="1"/>
  <c r="Q58" i="1" s="1"/>
  <c r="N58" i="1"/>
  <c r="O58" i="1" s="1"/>
  <c r="T57" i="1"/>
  <c r="U57" i="1" s="1"/>
  <c r="R57" i="1"/>
  <c r="S57" i="1" s="1"/>
  <c r="P57" i="1"/>
  <c r="Q57" i="1" s="1"/>
  <c r="N57" i="1"/>
  <c r="O57" i="1" s="1"/>
  <c r="T56" i="1"/>
  <c r="U56" i="1" s="1"/>
  <c r="R56" i="1"/>
  <c r="S56" i="1" s="1"/>
  <c r="P56" i="1"/>
  <c r="Q56" i="1" s="1"/>
  <c r="N56" i="1"/>
  <c r="O56" i="1" s="1"/>
  <c r="T55" i="1"/>
  <c r="U55" i="1" s="1"/>
  <c r="R55" i="1"/>
  <c r="H12" i="35" s="1"/>
  <c r="P55" i="1"/>
  <c r="Q55" i="1" s="1"/>
  <c r="N55" i="1"/>
  <c r="O55" i="1" s="1"/>
  <c r="T54" i="1"/>
  <c r="U54" i="1" s="1"/>
  <c r="R54" i="1"/>
  <c r="H11" i="35" s="1"/>
  <c r="P54" i="1"/>
  <c r="Q54" i="1" s="1"/>
  <c r="N54" i="1"/>
  <c r="O54" i="1" s="1"/>
  <c r="T53" i="1"/>
  <c r="U53" i="1" s="1"/>
  <c r="R53" i="1"/>
  <c r="S53" i="1" s="1"/>
  <c r="P53" i="1"/>
  <c r="Q53" i="1" s="1"/>
  <c r="N53" i="1"/>
  <c r="O53" i="1" s="1"/>
  <c r="T52" i="1"/>
  <c r="U52" i="1" s="1"/>
  <c r="R52" i="1"/>
  <c r="S52" i="1" s="1"/>
  <c r="P52" i="1"/>
  <c r="Q52" i="1" s="1"/>
  <c r="N52" i="1"/>
  <c r="O52" i="1" s="1"/>
  <c r="T51" i="1"/>
  <c r="U51" i="1" s="1"/>
  <c r="R51" i="1"/>
  <c r="S51" i="1" s="1"/>
  <c r="P51" i="1"/>
  <c r="Q51" i="1" s="1"/>
  <c r="N51" i="1"/>
  <c r="O51" i="1" s="1"/>
  <c r="T50" i="1"/>
  <c r="U50" i="1" s="1"/>
  <c r="R50" i="1"/>
  <c r="S50" i="1" s="1"/>
  <c r="P50" i="1"/>
  <c r="Q50" i="1" s="1"/>
  <c r="N50" i="1"/>
  <c r="O50" i="1" s="1"/>
  <c r="T45" i="1"/>
  <c r="U45" i="1" s="1"/>
  <c r="R45" i="1"/>
  <c r="S45" i="1" s="1"/>
  <c r="P45" i="1"/>
  <c r="Q45" i="1" s="1"/>
  <c r="N45" i="1"/>
  <c r="O45" i="1" s="1"/>
  <c r="T44" i="1"/>
  <c r="U44" i="1" s="1"/>
  <c r="R44" i="1"/>
  <c r="H15" i="34" s="1"/>
  <c r="P44" i="1"/>
  <c r="G15" i="34" s="1"/>
  <c r="N44" i="1"/>
  <c r="O44" i="1" s="1"/>
  <c r="T43" i="1"/>
  <c r="U43" i="1" s="1"/>
  <c r="R43" i="1"/>
  <c r="S43" i="1" s="1"/>
  <c r="P43" i="1"/>
  <c r="Q43" i="1" s="1"/>
  <c r="N43" i="1"/>
  <c r="O43" i="1" s="1"/>
  <c r="T42" i="1"/>
  <c r="U42" i="1" s="1"/>
  <c r="R42" i="1"/>
  <c r="H13" i="34" s="1"/>
  <c r="P42" i="1"/>
  <c r="Q42" i="1" s="1"/>
  <c r="N42" i="1"/>
  <c r="O42" i="1" s="1"/>
  <c r="T41" i="1"/>
  <c r="U41" i="1" s="1"/>
  <c r="R41" i="1"/>
  <c r="S41" i="1" s="1"/>
  <c r="P41" i="1"/>
  <c r="Q41" i="1" s="1"/>
  <c r="N41" i="1"/>
  <c r="O41" i="1" s="1"/>
  <c r="T40" i="1"/>
  <c r="I11" i="34" s="1"/>
  <c r="R40" i="1"/>
  <c r="S40" i="1" s="1"/>
  <c r="P40" i="1"/>
  <c r="Q40" i="1" s="1"/>
  <c r="N40" i="1"/>
  <c r="O40" i="1" s="1"/>
  <c r="T39" i="1"/>
  <c r="U39" i="1" s="1"/>
  <c r="R39" i="1"/>
  <c r="S39" i="1" s="1"/>
  <c r="P39" i="1"/>
  <c r="Q39" i="1" s="1"/>
  <c r="N39" i="1"/>
  <c r="O39" i="1" s="1"/>
  <c r="T38" i="1"/>
  <c r="U38" i="1" s="1"/>
  <c r="R38" i="1"/>
  <c r="H9" i="34" s="1"/>
  <c r="P38" i="1"/>
  <c r="G9" i="34" s="1"/>
  <c r="N38" i="1"/>
  <c r="F9" i="34" s="1"/>
  <c r="T37" i="1"/>
  <c r="U37" i="1" s="1"/>
  <c r="R37" i="1"/>
  <c r="S37" i="1" s="1"/>
  <c r="P37" i="1"/>
  <c r="Q37" i="1" s="1"/>
  <c r="N37" i="1"/>
  <c r="O37" i="1" s="1"/>
  <c r="T36" i="1"/>
  <c r="I7" i="34" s="1"/>
  <c r="R36" i="1"/>
  <c r="S36" i="1" s="1"/>
  <c r="P36" i="1"/>
  <c r="G7" i="34" s="1"/>
  <c r="N36" i="1"/>
  <c r="F7" i="34" s="1"/>
  <c r="T31" i="1"/>
  <c r="U31" i="1" s="1"/>
  <c r="R31" i="1"/>
  <c r="S31" i="1" s="1"/>
  <c r="P31" i="1"/>
  <c r="Q31" i="1" s="1"/>
  <c r="N31" i="1"/>
  <c r="O31" i="1" s="1"/>
  <c r="T30" i="1"/>
  <c r="U30" i="1" s="1"/>
  <c r="R30" i="1"/>
  <c r="S30" i="1" s="1"/>
  <c r="P30" i="1"/>
  <c r="Q30" i="1" s="1"/>
  <c r="N30" i="1"/>
  <c r="O30" i="1" s="1"/>
  <c r="T29" i="1"/>
  <c r="U29" i="1" s="1"/>
  <c r="R29" i="1"/>
  <c r="S29" i="1" s="1"/>
  <c r="P29" i="1"/>
  <c r="Q29" i="1" s="1"/>
  <c r="N29" i="1"/>
  <c r="O29" i="1" s="1"/>
  <c r="T28" i="1"/>
  <c r="U28" i="1" s="1"/>
  <c r="R28" i="1"/>
  <c r="S28" i="1" s="1"/>
  <c r="P28" i="1"/>
  <c r="Q28" i="1" s="1"/>
  <c r="N28" i="1"/>
  <c r="O28" i="1" s="1"/>
  <c r="T27" i="1"/>
  <c r="U27" i="1" s="1"/>
  <c r="R27" i="1"/>
  <c r="S27" i="1" s="1"/>
  <c r="P27" i="1"/>
  <c r="Q27" i="1" s="1"/>
  <c r="N27" i="1"/>
  <c r="O27" i="1" s="1"/>
  <c r="T26" i="1"/>
  <c r="U26" i="1" s="1"/>
  <c r="R26" i="1"/>
  <c r="S26" i="1" s="1"/>
  <c r="P26" i="1"/>
  <c r="Q26" i="1" s="1"/>
  <c r="N26" i="1"/>
  <c r="O26" i="1" s="1"/>
  <c r="T25" i="1"/>
  <c r="U25" i="1" s="1"/>
  <c r="R25" i="1"/>
  <c r="S25" i="1" s="1"/>
  <c r="P25" i="1"/>
  <c r="Q25" i="1" s="1"/>
  <c r="N25" i="1"/>
  <c r="O25" i="1" s="1"/>
  <c r="T24" i="1"/>
  <c r="U24" i="1" s="1"/>
  <c r="R24" i="1"/>
  <c r="S24" i="1" s="1"/>
  <c r="P24" i="1"/>
  <c r="G9" i="33" s="1"/>
  <c r="N24" i="1"/>
  <c r="F9" i="33" s="1"/>
  <c r="T23" i="1"/>
  <c r="U23" i="1" s="1"/>
  <c r="R23" i="1"/>
  <c r="S23" i="1" s="1"/>
  <c r="P23" i="1"/>
  <c r="Q23" i="1" s="1"/>
  <c r="N23" i="1"/>
  <c r="O23" i="1" s="1"/>
  <c r="T22" i="1"/>
  <c r="U22" i="1" s="1"/>
  <c r="R22" i="1"/>
  <c r="S22" i="1" s="1"/>
  <c r="P22" i="1"/>
  <c r="Q22" i="1" s="1"/>
  <c r="N22" i="1"/>
  <c r="O22" i="1" s="1"/>
  <c r="U7" i="1"/>
  <c r="T9" i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8" i="1"/>
  <c r="U8" i="1" s="1"/>
  <c r="T7" i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8" i="1"/>
  <c r="S8" i="1" s="1"/>
  <c r="R7" i="1"/>
  <c r="H7" i="2" s="1"/>
  <c r="L31" i="1"/>
  <c r="M31" i="1" s="1"/>
  <c r="L30" i="1"/>
  <c r="M30" i="1" s="1"/>
  <c r="L28" i="1"/>
  <c r="M2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8" i="1"/>
  <c r="Q8" i="1" s="1"/>
  <c r="P7" i="1"/>
  <c r="Q7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N9" i="1"/>
  <c r="F9" i="2" s="1"/>
  <c r="N8" i="1"/>
  <c r="O8" i="1" s="1"/>
  <c r="N7" i="1"/>
  <c r="O7" i="1" s="1"/>
  <c r="D2" i="45"/>
  <c r="P9" i="45"/>
  <c r="P8" i="45"/>
  <c r="P7" i="45"/>
  <c r="P6" i="45"/>
  <c r="P5" i="45"/>
  <c r="R6" i="44"/>
  <c r="D2" i="44"/>
  <c r="P9" i="44"/>
  <c r="P8" i="44"/>
  <c r="P7" i="44"/>
  <c r="P6" i="44"/>
  <c r="P5" i="44"/>
  <c r="D2" i="43"/>
  <c r="P9" i="43"/>
  <c r="P8" i="43"/>
  <c r="P7" i="43"/>
  <c r="P6" i="43"/>
  <c r="P5" i="43"/>
  <c r="D2" i="42"/>
  <c r="P9" i="42"/>
  <c r="P8" i="42"/>
  <c r="P7" i="42"/>
  <c r="P6" i="42"/>
  <c r="P5" i="42"/>
  <c r="S6" i="41"/>
  <c r="R7" i="41"/>
  <c r="D2" i="41"/>
  <c r="P9" i="41"/>
  <c r="P8" i="41"/>
  <c r="P7" i="41"/>
  <c r="P6" i="41"/>
  <c r="P5" i="41"/>
  <c r="D2" i="40"/>
  <c r="P9" i="40"/>
  <c r="P8" i="40"/>
  <c r="P7" i="40"/>
  <c r="P6" i="40"/>
  <c r="P5" i="40"/>
  <c r="D2" i="39"/>
  <c r="P9" i="39"/>
  <c r="P8" i="39"/>
  <c r="P7" i="39"/>
  <c r="P6" i="39"/>
  <c r="P5" i="39"/>
  <c r="D2" i="38"/>
  <c r="S8" i="38"/>
  <c r="P9" i="38"/>
  <c r="P8" i="38"/>
  <c r="P7" i="38"/>
  <c r="P6" i="38"/>
  <c r="P5" i="38"/>
  <c r="D2" i="37"/>
  <c r="P9" i="37"/>
  <c r="P8" i="37"/>
  <c r="P7" i="37"/>
  <c r="P6" i="37"/>
  <c r="P5" i="37"/>
  <c r="D9" i="36"/>
  <c r="D10" i="36"/>
  <c r="D11" i="36"/>
  <c r="D12" i="36"/>
  <c r="D13" i="36"/>
  <c r="D14" i="36"/>
  <c r="D15" i="36"/>
  <c r="D16" i="36"/>
  <c r="D8" i="36"/>
  <c r="D7" i="36"/>
  <c r="B7" i="36"/>
  <c r="H6" i="36"/>
  <c r="I6" i="36"/>
  <c r="G6" i="36"/>
  <c r="F6" i="36"/>
  <c r="E6" i="36"/>
  <c r="D2" i="36"/>
  <c r="F15" i="35"/>
  <c r="B12" i="35"/>
  <c r="D9" i="35"/>
  <c r="D10" i="35"/>
  <c r="D11" i="35"/>
  <c r="D12" i="35"/>
  <c r="D13" i="35"/>
  <c r="D14" i="35"/>
  <c r="D15" i="35"/>
  <c r="D16" i="35"/>
  <c r="D8" i="35"/>
  <c r="D7" i="35"/>
  <c r="H6" i="35"/>
  <c r="I6" i="35"/>
  <c r="G6" i="35"/>
  <c r="F6" i="35"/>
  <c r="D2" i="35"/>
  <c r="E6" i="35"/>
  <c r="D9" i="34"/>
  <c r="D10" i="34"/>
  <c r="D11" i="34"/>
  <c r="D12" i="34"/>
  <c r="D13" i="34"/>
  <c r="D14" i="34"/>
  <c r="D15" i="34"/>
  <c r="D16" i="34"/>
  <c r="D8" i="34"/>
  <c r="D7" i="34"/>
  <c r="H6" i="34"/>
  <c r="I6" i="34"/>
  <c r="G6" i="34"/>
  <c r="F6" i="34"/>
  <c r="E6" i="34"/>
  <c r="C9" i="34"/>
  <c r="C15" i="34"/>
  <c r="C7" i="34"/>
  <c r="D2" i="34"/>
  <c r="D2" i="33"/>
  <c r="I6" i="33"/>
  <c r="H6" i="33"/>
  <c r="G6" i="33"/>
  <c r="F6" i="33"/>
  <c r="E6" i="33"/>
  <c r="D16" i="33"/>
  <c r="D15" i="33"/>
  <c r="D14" i="33"/>
  <c r="D13" i="33"/>
  <c r="F12" i="33"/>
  <c r="D12" i="33"/>
  <c r="C12" i="33"/>
  <c r="D11" i="33"/>
  <c r="D10" i="33"/>
  <c r="D9" i="33"/>
  <c r="C9" i="33"/>
  <c r="I8" i="33"/>
  <c r="D8" i="33"/>
  <c r="D7" i="33"/>
  <c r="H8" i="36"/>
  <c r="B18" i="30"/>
  <c r="B14" i="30"/>
  <c r="B10" i="30"/>
  <c r="B6" i="30"/>
  <c r="B2" i="30"/>
  <c r="P9" i="4"/>
  <c r="K73" i="1"/>
  <c r="S9" i="45" s="1"/>
  <c r="F73" i="1"/>
  <c r="R9" i="45" s="1"/>
  <c r="K72" i="1"/>
  <c r="C15" i="36" s="1"/>
  <c r="F72" i="1"/>
  <c r="K71" i="1"/>
  <c r="C14" i="36" s="1"/>
  <c r="F71" i="1"/>
  <c r="B14" i="36" s="1"/>
  <c r="K70" i="1"/>
  <c r="C13" i="36" s="1"/>
  <c r="F70" i="1"/>
  <c r="R9" i="42" s="1"/>
  <c r="K69" i="1"/>
  <c r="S9" i="41" s="1"/>
  <c r="F69" i="1"/>
  <c r="B12" i="36" s="1"/>
  <c r="K68" i="1"/>
  <c r="S9" i="40" s="1"/>
  <c r="F68" i="1"/>
  <c r="B11" i="36" s="1"/>
  <c r="K67" i="1"/>
  <c r="S9" i="39" s="1"/>
  <c r="F67" i="1"/>
  <c r="R9" i="39" s="1"/>
  <c r="K66" i="1"/>
  <c r="S9" i="38" s="1"/>
  <c r="F66" i="1"/>
  <c r="B9" i="36" s="1"/>
  <c r="K65" i="1"/>
  <c r="C8" i="36" s="1"/>
  <c r="F65" i="1"/>
  <c r="R9" i="37" s="1"/>
  <c r="K64" i="1"/>
  <c r="C7" i="36" s="1"/>
  <c r="F64" i="1"/>
  <c r="R9" i="4" s="1"/>
  <c r="T62" i="1"/>
  <c r="R62" i="1"/>
  <c r="P62" i="1"/>
  <c r="N62" i="1"/>
  <c r="J62" i="1"/>
  <c r="I62" i="1"/>
  <c r="H62" i="1"/>
  <c r="G62" i="1"/>
  <c r="P8" i="4"/>
  <c r="P7" i="4"/>
  <c r="P6" i="4"/>
  <c r="P5" i="4"/>
  <c r="E6" i="2"/>
  <c r="K59" i="1"/>
  <c r="S8" i="45" s="1"/>
  <c r="F59" i="1"/>
  <c r="B16" i="35" s="1"/>
  <c r="K58" i="1"/>
  <c r="C15" i="35" s="1"/>
  <c r="F58" i="1"/>
  <c r="B15" i="35" s="1"/>
  <c r="K57" i="1"/>
  <c r="C14" i="35" s="1"/>
  <c r="F57" i="1"/>
  <c r="B14" i="35" s="1"/>
  <c r="K56" i="1"/>
  <c r="S8" i="42" s="1"/>
  <c r="F56" i="1"/>
  <c r="R8" i="42" s="1"/>
  <c r="K55" i="1"/>
  <c r="S8" i="41" s="1"/>
  <c r="F55" i="1"/>
  <c r="R8" i="41" s="1"/>
  <c r="K54" i="1"/>
  <c r="S8" i="40" s="1"/>
  <c r="F54" i="1"/>
  <c r="B11" i="35" s="1"/>
  <c r="K53" i="1"/>
  <c r="C10" i="35" s="1"/>
  <c r="F53" i="1"/>
  <c r="R8" i="39" s="1"/>
  <c r="K52" i="1"/>
  <c r="C9" i="35" s="1"/>
  <c r="F52" i="1"/>
  <c r="B9" i="35" s="1"/>
  <c r="K51" i="1"/>
  <c r="C8" i="35" s="1"/>
  <c r="F51" i="1"/>
  <c r="R8" i="37" s="1"/>
  <c r="K50" i="1"/>
  <c r="S8" i="4" s="1"/>
  <c r="F50" i="1"/>
  <c r="B7" i="35" s="1"/>
  <c r="T48" i="1"/>
  <c r="R48" i="1"/>
  <c r="P48" i="1"/>
  <c r="N48" i="1"/>
  <c r="J48" i="1"/>
  <c r="I48" i="1"/>
  <c r="H48" i="1"/>
  <c r="G48" i="1"/>
  <c r="G34" i="1"/>
  <c r="H34" i="1"/>
  <c r="I34" i="1"/>
  <c r="J34" i="1"/>
  <c r="N34" i="1"/>
  <c r="P34" i="1"/>
  <c r="R34" i="1"/>
  <c r="T34" i="1"/>
  <c r="F36" i="1"/>
  <c r="R7" i="4" s="1"/>
  <c r="K36" i="1"/>
  <c r="S7" i="4" s="1"/>
  <c r="F37" i="1"/>
  <c r="B8" i="34" s="1"/>
  <c r="K37" i="1"/>
  <c r="S7" i="37" s="1"/>
  <c r="F38" i="1"/>
  <c r="B9" i="34" s="1"/>
  <c r="K38" i="1"/>
  <c r="S7" i="38" s="1"/>
  <c r="F39" i="1"/>
  <c r="R7" i="39" s="1"/>
  <c r="K39" i="1"/>
  <c r="S7" i="39" s="1"/>
  <c r="F40" i="1"/>
  <c r="R7" i="40" s="1"/>
  <c r="K40" i="1"/>
  <c r="S7" i="40" s="1"/>
  <c r="F41" i="1"/>
  <c r="B12" i="34" s="1"/>
  <c r="K41" i="1"/>
  <c r="C12" i="34" s="1"/>
  <c r="F42" i="1"/>
  <c r="B13" i="34" s="1"/>
  <c r="K42" i="1"/>
  <c r="C13" i="34" s="1"/>
  <c r="F43" i="1"/>
  <c r="B14" i="34" s="1"/>
  <c r="K43" i="1"/>
  <c r="C14" i="34" s="1"/>
  <c r="F44" i="1"/>
  <c r="R7" i="44" s="1"/>
  <c r="K44" i="1"/>
  <c r="S7" i="44" s="1"/>
  <c r="F45" i="1"/>
  <c r="B16" i="34" s="1"/>
  <c r="K45" i="1"/>
  <c r="S7" i="45" s="1"/>
  <c r="K31" i="1"/>
  <c r="S6" i="45" s="1"/>
  <c r="F31" i="1"/>
  <c r="B16" i="33" s="1"/>
  <c r="K30" i="1"/>
  <c r="S6" i="44" s="1"/>
  <c r="F30" i="1"/>
  <c r="B15" i="33" s="1"/>
  <c r="K29" i="1"/>
  <c r="C14" i="33" s="1"/>
  <c r="F29" i="1"/>
  <c r="R6" i="43" s="1"/>
  <c r="K28" i="1"/>
  <c r="S6" i="42" s="1"/>
  <c r="F28" i="1"/>
  <c r="B13" i="33" s="1"/>
  <c r="K27" i="1"/>
  <c r="L27" i="1" s="1"/>
  <c r="M27" i="1" s="1"/>
  <c r="F27" i="1"/>
  <c r="R6" i="41" s="1"/>
  <c r="K26" i="1"/>
  <c r="S6" i="40" s="1"/>
  <c r="F26" i="1"/>
  <c r="B11" i="33" s="1"/>
  <c r="K25" i="1"/>
  <c r="S6" i="39" s="1"/>
  <c r="F25" i="1"/>
  <c r="R6" i="39" s="1"/>
  <c r="Q6" i="39" s="1"/>
  <c r="K24" i="1"/>
  <c r="S6" i="38" s="1"/>
  <c r="F24" i="1"/>
  <c r="R6" i="38" s="1"/>
  <c r="Q6" i="38" s="1"/>
  <c r="K23" i="1"/>
  <c r="S6" i="37" s="1"/>
  <c r="F23" i="1"/>
  <c r="B8" i="33" s="1"/>
  <c r="K22" i="1"/>
  <c r="C7" i="33" s="1"/>
  <c r="F22" i="1"/>
  <c r="B7" i="33" s="1"/>
  <c r="T20" i="1"/>
  <c r="R20" i="1"/>
  <c r="P20" i="1"/>
  <c r="N20" i="1"/>
  <c r="J20" i="1"/>
  <c r="I20" i="1"/>
  <c r="H20" i="1"/>
  <c r="G20" i="1"/>
  <c r="Q9" i="39" l="1"/>
  <c r="C9" i="36"/>
  <c r="S9" i="44"/>
  <c r="S9" i="37"/>
  <c r="L64" i="1"/>
  <c r="M64" i="1" s="1"/>
  <c r="L72" i="1"/>
  <c r="M72" i="1" s="1"/>
  <c r="C12" i="36"/>
  <c r="C11" i="36"/>
  <c r="Q9" i="37"/>
  <c r="Q9" i="45"/>
  <c r="L68" i="1"/>
  <c r="M68" i="1" s="1"/>
  <c r="R9" i="44"/>
  <c r="Q9" i="44" s="1"/>
  <c r="R9" i="40"/>
  <c r="Q9" i="40" s="1"/>
  <c r="L65" i="1"/>
  <c r="M65" i="1" s="1"/>
  <c r="H11" i="36"/>
  <c r="B8" i="36"/>
  <c r="B16" i="36"/>
  <c r="B10" i="36"/>
  <c r="L66" i="1"/>
  <c r="M66" i="1" s="1"/>
  <c r="L67" i="1"/>
  <c r="M67" i="1" s="1"/>
  <c r="L70" i="1"/>
  <c r="M70" i="1" s="1"/>
  <c r="B15" i="36"/>
  <c r="H9" i="36"/>
  <c r="L71" i="1"/>
  <c r="M71" i="1" s="1"/>
  <c r="R9" i="41"/>
  <c r="Q9" i="41" s="1"/>
  <c r="L69" i="1"/>
  <c r="M69" i="1" s="1"/>
  <c r="F10" i="36"/>
  <c r="B13" i="36"/>
  <c r="B17" i="36" s="1"/>
  <c r="L73" i="1"/>
  <c r="M73" i="1" s="1"/>
  <c r="C13" i="35"/>
  <c r="C12" i="35"/>
  <c r="Q8" i="41"/>
  <c r="Q8" i="42"/>
  <c r="S8" i="37"/>
  <c r="C11" i="35"/>
  <c r="Q8" i="37"/>
  <c r="S8" i="44"/>
  <c r="L50" i="1"/>
  <c r="M50" i="1" s="1"/>
  <c r="L51" i="1"/>
  <c r="M51" i="1" s="1"/>
  <c r="L52" i="1"/>
  <c r="M52" i="1" s="1"/>
  <c r="B13" i="35"/>
  <c r="G9" i="35"/>
  <c r="H10" i="35"/>
  <c r="H9" i="35"/>
  <c r="L55" i="1"/>
  <c r="M55" i="1" s="1"/>
  <c r="I14" i="35"/>
  <c r="F9" i="35"/>
  <c r="L56" i="1"/>
  <c r="M56" i="1" s="1"/>
  <c r="L53" i="1"/>
  <c r="M53" i="1" s="1"/>
  <c r="L54" i="1"/>
  <c r="M54" i="1" s="1"/>
  <c r="R8" i="40"/>
  <c r="Q8" i="40" s="1"/>
  <c r="R8" i="4"/>
  <c r="Q8" i="4" s="1"/>
  <c r="L57" i="1"/>
  <c r="M57" i="1" s="1"/>
  <c r="I8" i="35"/>
  <c r="R8" i="43"/>
  <c r="Q8" i="43" s="1"/>
  <c r="L58" i="1"/>
  <c r="M58" i="1" s="1"/>
  <c r="L59" i="1"/>
  <c r="M59" i="1" s="1"/>
  <c r="R8" i="38"/>
  <c r="Q8" i="38" s="1"/>
  <c r="R8" i="44"/>
  <c r="Q8" i="44" s="1"/>
  <c r="C17" i="34"/>
  <c r="Q7" i="44"/>
  <c r="Q7" i="4"/>
  <c r="Q7" i="40"/>
  <c r="H16" i="34"/>
  <c r="C10" i="34"/>
  <c r="Q7" i="39"/>
  <c r="B10" i="34"/>
  <c r="B11" i="34"/>
  <c r="R7" i="42"/>
  <c r="Q7" i="42" s="1"/>
  <c r="G12" i="34"/>
  <c r="H8" i="34"/>
  <c r="H12" i="34"/>
  <c r="L38" i="1"/>
  <c r="M38" i="1" s="1"/>
  <c r="L39" i="1"/>
  <c r="M39" i="1" s="1"/>
  <c r="L37" i="1"/>
  <c r="M37" i="1" s="1"/>
  <c r="L40" i="1"/>
  <c r="M40" i="1" s="1"/>
  <c r="R7" i="43"/>
  <c r="L41" i="1"/>
  <c r="M41" i="1" s="1"/>
  <c r="R7" i="37"/>
  <c r="Q7" i="37" s="1"/>
  <c r="L42" i="1"/>
  <c r="M42" i="1" s="1"/>
  <c r="I10" i="34"/>
  <c r="B7" i="34"/>
  <c r="B17" i="34" s="1"/>
  <c r="L43" i="1"/>
  <c r="M43" i="1" s="1"/>
  <c r="L36" i="1"/>
  <c r="M36" i="1" s="1"/>
  <c r="L44" i="1"/>
  <c r="M44" i="1" s="1"/>
  <c r="L45" i="1"/>
  <c r="M45" i="1" s="1"/>
  <c r="H10" i="33"/>
  <c r="S6" i="43"/>
  <c r="Q6" i="43" s="1"/>
  <c r="C16" i="33"/>
  <c r="L25" i="1"/>
  <c r="M25" i="1" s="1"/>
  <c r="L29" i="1"/>
  <c r="M29" i="1" s="1"/>
  <c r="Q6" i="44"/>
  <c r="L22" i="1"/>
  <c r="M22" i="1" s="1"/>
  <c r="L26" i="1"/>
  <c r="M26" i="1" s="1"/>
  <c r="C8" i="33"/>
  <c r="C17" i="33" s="1"/>
  <c r="H16" i="33"/>
  <c r="R6" i="40"/>
  <c r="Q6" i="40" s="1"/>
  <c r="H8" i="33"/>
  <c r="B14" i="33"/>
  <c r="L24" i="1"/>
  <c r="M24" i="1" s="1"/>
  <c r="B9" i="33"/>
  <c r="L23" i="1"/>
  <c r="M23" i="1" s="1"/>
  <c r="S7" i="1"/>
  <c r="O9" i="1"/>
  <c r="O66" i="1"/>
  <c r="Q72" i="1"/>
  <c r="S54" i="1"/>
  <c r="S58" i="1"/>
  <c r="S55" i="1"/>
  <c r="O36" i="1"/>
  <c r="O38" i="1"/>
  <c r="Q36" i="1"/>
  <c r="Q38" i="1"/>
  <c r="Q44" i="1"/>
  <c r="S38" i="1"/>
  <c r="S42" i="1"/>
  <c r="S44" i="1"/>
  <c r="U36" i="1"/>
  <c r="U40" i="1"/>
  <c r="O24" i="1"/>
  <c r="Q24" i="1"/>
  <c r="C10" i="36"/>
  <c r="C17" i="36" s="1"/>
  <c r="G7" i="36"/>
  <c r="S9" i="42"/>
  <c r="Q9" i="42" s="1"/>
  <c r="G16" i="36"/>
  <c r="I7" i="36"/>
  <c r="I10" i="36"/>
  <c r="I9" i="36"/>
  <c r="S9" i="4"/>
  <c r="Q9" i="4" s="1"/>
  <c r="C16" i="36"/>
  <c r="S9" i="43"/>
  <c r="F7" i="36"/>
  <c r="F12" i="36"/>
  <c r="H16" i="36"/>
  <c r="H13" i="36"/>
  <c r="H12" i="36"/>
  <c r="G14" i="36"/>
  <c r="H14" i="36"/>
  <c r="R9" i="38"/>
  <c r="Q9" i="38" s="1"/>
  <c r="G8" i="36"/>
  <c r="G13" i="36"/>
  <c r="I8" i="36"/>
  <c r="R9" i="43"/>
  <c r="H15" i="36"/>
  <c r="G12" i="36"/>
  <c r="I16" i="36"/>
  <c r="F8" i="36"/>
  <c r="G11" i="36"/>
  <c r="I15" i="36"/>
  <c r="F16" i="36"/>
  <c r="G10" i="36"/>
  <c r="I14" i="36"/>
  <c r="F15" i="36"/>
  <c r="G9" i="36"/>
  <c r="I13" i="36"/>
  <c r="F14" i="36"/>
  <c r="H7" i="36"/>
  <c r="I12" i="36"/>
  <c r="F11" i="36"/>
  <c r="H10" i="36"/>
  <c r="F13" i="36"/>
  <c r="I11" i="36"/>
  <c r="F10" i="35"/>
  <c r="G8" i="35"/>
  <c r="G16" i="35"/>
  <c r="S8" i="43"/>
  <c r="G14" i="35"/>
  <c r="C7" i="35"/>
  <c r="C17" i="35" s="1"/>
  <c r="G12" i="35"/>
  <c r="S8" i="39"/>
  <c r="Q8" i="39" s="1"/>
  <c r="C16" i="35"/>
  <c r="H14" i="35"/>
  <c r="H13" i="35"/>
  <c r="G7" i="35"/>
  <c r="B10" i="35"/>
  <c r="G15" i="35"/>
  <c r="I7" i="35"/>
  <c r="G13" i="35"/>
  <c r="F7" i="35"/>
  <c r="I16" i="35"/>
  <c r="F8" i="35"/>
  <c r="G11" i="35"/>
  <c r="I15" i="35"/>
  <c r="F16" i="35"/>
  <c r="G10" i="35"/>
  <c r="B8" i="35"/>
  <c r="B17" i="35" s="1"/>
  <c r="I13" i="35"/>
  <c r="F14" i="35"/>
  <c r="H7" i="35"/>
  <c r="I12" i="35"/>
  <c r="R8" i="45"/>
  <c r="Q8" i="45" s="1"/>
  <c r="F13" i="35"/>
  <c r="H8" i="35"/>
  <c r="I11" i="35"/>
  <c r="F12" i="35"/>
  <c r="H16" i="35"/>
  <c r="I10" i="35"/>
  <c r="F11" i="35"/>
  <c r="I9" i="35"/>
  <c r="F14" i="34"/>
  <c r="I14" i="34"/>
  <c r="G8" i="34"/>
  <c r="S7" i="43"/>
  <c r="G14" i="34"/>
  <c r="C8" i="34"/>
  <c r="S7" i="42"/>
  <c r="C16" i="34"/>
  <c r="S7" i="41"/>
  <c r="Q7" i="41" s="1"/>
  <c r="H11" i="34"/>
  <c r="C11" i="34"/>
  <c r="H10" i="34"/>
  <c r="G13" i="34"/>
  <c r="F8" i="34"/>
  <c r="G11" i="34"/>
  <c r="I15" i="34"/>
  <c r="F16" i="34"/>
  <c r="G10" i="34"/>
  <c r="F15" i="34"/>
  <c r="I13" i="34"/>
  <c r="R7" i="45"/>
  <c r="Q7" i="45" s="1"/>
  <c r="H7" i="34"/>
  <c r="I12" i="34"/>
  <c r="F13" i="34"/>
  <c r="B15" i="34"/>
  <c r="F12" i="34"/>
  <c r="I9" i="34"/>
  <c r="R7" i="38"/>
  <c r="Q7" i="38" s="1"/>
  <c r="G16" i="34"/>
  <c r="I8" i="34"/>
  <c r="I16" i="34"/>
  <c r="F11" i="34"/>
  <c r="F10" i="34"/>
  <c r="H14" i="34"/>
  <c r="F13" i="33"/>
  <c r="C11" i="33"/>
  <c r="G11" i="33"/>
  <c r="F16" i="33"/>
  <c r="S6" i="4"/>
  <c r="C13" i="33"/>
  <c r="G16" i="33"/>
  <c r="I16" i="33"/>
  <c r="G13" i="33"/>
  <c r="I13" i="33"/>
  <c r="C10" i="33"/>
  <c r="F14" i="33"/>
  <c r="G14" i="33"/>
  <c r="I14" i="33"/>
  <c r="F11" i="33"/>
  <c r="C15" i="33"/>
  <c r="I11" i="33"/>
  <c r="G15" i="33"/>
  <c r="H15" i="33"/>
  <c r="B10" i="33"/>
  <c r="I15" i="33"/>
  <c r="H13" i="33"/>
  <c r="H11" i="33"/>
  <c r="F7" i="33"/>
  <c r="G7" i="33"/>
  <c r="H9" i="33"/>
  <c r="R6" i="37"/>
  <c r="Q6" i="37" s="1"/>
  <c r="H7" i="33"/>
  <c r="I9" i="33"/>
  <c r="R6" i="45"/>
  <c r="Q6" i="45" s="1"/>
  <c r="I7" i="33"/>
  <c r="H14" i="33"/>
  <c r="G12" i="33"/>
  <c r="F10" i="33"/>
  <c r="H12" i="33"/>
  <c r="G10" i="33"/>
  <c r="I12" i="33"/>
  <c r="R6" i="42"/>
  <c r="Q6" i="42" s="1"/>
  <c r="F8" i="33"/>
  <c r="G8" i="33"/>
  <c r="I10" i="33"/>
  <c r="F15" i="33"/>
  <c r="B12" i="33"/>
  <c r="R6" i="4"/>
  <c r="E16" i="33"/>
  <c r="E13" i="33"/>
  <c r="E8" i="33"/>
  <c r="E11" i="33"/>
  <c r="E7" i="33"/>
  <c r="E12" i="33"/>
  <c r="E15" i="33"/>
  <c r="Q9" i="43" l="1"/>
  <c r="F17" i="36"/>
  <c r="I17" i="36"/>
  <c r="H17" i="36"/>
  <c r="G17" i="36"/>
  <c r="G17" i="35"/>
  <c r="I17" i="35"/>
  <c r="H17" i="35"/>
  <c r="F17" i="35"/>
  <c r="Q7" i="43"/>
  <c r="G17" i="34"/>
  <c r="I17" i="34"/>
  <c r="E11" i="34"/>
  <c r="F17" i="34"/>
  <c r="H17" i="34"/>
  <c r="E9" i="33"/>
  <c r="E14" i="33"/>
  <c r="E10" i="33"/>
  <c r="Q6" i="4"/>
  <c r="B17" i="33"/>
  <c r="E17" i="33"/>
  <c r="G17" i="33"/>
  <c r="F17" i="33"/>
  <c r="H17" i="33"/>
  <c r="E11" i="36"/>
  <c r="E16" i="36"/>
  <c r="E10" i="36"/>
  <c r="E9" i="36"/>
  <c r="E8" i="36"/>
  <c r="E12" i="36"/>
  <c r="E13" i="36"/>
  <c r="E15" i="36"/>
  <c r="E14" i="36"/>
  <c r="E7" i="36"/>
  <c r="E10" i="35"/>
  <c r="E16" i="35"/>
  <c r="E13" i="35"/>
  <c r="E15" i="35"/>
  <c r="E7" i="35"/>
  <c r="E8" i="35"/>
  <c r="E9" i="35"/>
  <c r="E12" i="35"/>
  <c r="E11" i="35"/>
  <c r="E14" i="35"/>
  <c r="E13" i="34"/>
  <c r="E14" i="34"/>
  <c r="E16" i="34"/>
  <c r="E10" i="34"/>
  <c r="E7" i="34"/>
  <c r="E9" i="34"/>
  <c r="E12" i="34"/>
  <c r="E15" i="34"/>
  <c r="E8" i="34"/>
  <c r="E17" i="36" l="1"/>
  <c r="E17" i="35"/>
  <c r="E17" i="34"/>
  <c r="D2" i="2"/>
  <c r="F8" i="1"/>
  <c r="F9" i="1"/>
  <c r="F10" i="1"/>
  <c r="F11" i="1"/>
  <c r="F12" i="1"/>
  <c r="F13" i="1"/>
  <c r="F14" i="1"/>
  <c r="F15" i="1"/>
  <c r="F16" i="1"/>
  <c r="F7" i="1"/>
  <c r="R5" i="4" s="1"/>
  <c r="R5" i="41" l="1"/>
  <c r="R5" i="45"/>
  <c r="R5" i="44"/>
  <c r="R5" i="43"/>
  <c r="R5" i="42"/>
  <c r="R5" i="40"/>
  <c r="Q5" i="40" s="1"/>
  <c r="L11" i="1"/>
  <c r="M11" i="1" s="1"/>
  <c r="R5" i="39"/>
  <c r="Q5" i="39" s="1"/>
  <c r="L10" i="1"/>
  <c r="M10" i="1" s="1"/>
  <c r="R5" i="38"/>
  <c r="L8" i="1"/>
  <c r="M8" i="1" s="1"/>
  <c r="R5" i="37"/>
  <c r="Q5" i="37" s="1"/>
  <c r="B15" i="2"/>
  <c r="B7" i="2"/>
  <c r="B16" i="2"/>
  <c r="B14" i="2"/>
  <c r="B11" i="2"/>
  <c r="B8" i="2"/>
  <c r="B13" i="2"/>
  <c r="B12" i="2"/>
  <c r="B10" i="2"/>
  <c r="B9" i="2"/>
  <c r="D10" i="2"/>
  <c r="D11" i="2"/>
  <c r="D12" i="2"/>
  <c r="D13" i="2"/>
  <c r="D14" i="2"/>
  <c r="D15" i="2"/>
  <c r="D16" i="2"/>
  <c r="K9" i="1"/>
  <c r="S5" i="38" s="1"/>
  <c r="K10" i="1"/>
  <c r="S5" i="39" s="1"/>
  <c r="K11" i="1"/>
  <c r="S5" i="40" s="1"/>
  <c r="K12" i="1"/>
  <c r="S5" i="41" s="1"/>
  <c r="K13" i="1"/>
  <c r="S5" i="42" s="1"/>
  <c r="K14" i="1"/>
  <c r="S5" i="43" s="1"/>
  <c r="K15" i="1"/>
  <c r="S5" i="44" s="1"/>
  <c r="K16" i="1"/>
  <c r="S5" i="45" s="1"/>
  <c r="K8" i="1"/>
  <c r="S5" i="37" s="1"/>
  <c r="G8" i="2"/>
  <c r="I7" i="2"/>
  <c r="I6" i="2"/>
  <c r="H6" i="2"/>
  <c r="G6" i="2"/>
  <c r="F6" i="2"/>
  <c r="D9" i="2"/>
  <c r="D8" i="2"/>
  <c r="D7" i="2"/>
  <c r="K7" i="1"/>
  <c r="L7" i="1" s="1"/>
  <c r="M7" i="1" s="1"/>
  <c r="T5" i="1"/>
  <c r="R5" i="1"/>
  <c r="P5" i="1"/>
  <c r="N5" i="1"/>
  <c r="J5" i="1"/>
  <c r="I5" i="1"/>
  <c r="G5" i="1"/>
  <c r="Q5" i="38" l="1"/>
  <c r="L9" i="1"/>
  <c r="M9" i="1" s="1"/>
  <c r="L13" i="1"/>
  <c r="M13" i="1" s="1"/>
  <c r="Q5" i="42"/>
  <c r="L12" i="1"/>
  <c r="M12" i="1" s="1"/>
  <c r="Q5" i="41"/>
  <c r="L14" i="1"/>
  <c r="M14" i="1" s="1"/>
  <c r="L15" i="1"/>
  <c r="M15" i="1" s="1"/>
  <c r="Q5" i="43"/>
  <c r="Q5" i="44"/>
  <c r="L16" i="1"/>
  <c r="M16" i="1" s="1"/>
  <c r="Q5" i="45"/>
  <c r="B17" i="2"/>
  <c r="E7" i="2"/>
  <c r="S5" i="4"/>
  <c r="Q5" i="4" s="1"/>
  <c r="I15" i="2"/>
  <c r="I14" i="2"/>
  <c r="I13" i="2"/>
  <c r="I12" i="2"/>
  <c r="I11" i="2"/>
  <c r="I10" i="2"/>
  <c r="I8" i="2"/>
  <c r="I16" i="2"/>
  <c r="F12" i="2"/>
  <c r="H15" i="2"/>
  <c r="H14" i="2"/>
  <c r="H13" i="2"/>
  <c r="H11" i="2"/>
  <c r="G10" i="2"/>
  <c r="C13" i="2"/>
  <c r="F13" i="2"/>
  <c r="C12" i="2"/>
  <c r="H12" i="2"/>
  <c r="C14" i="2"/>
  <c r="G7" i="2"/>
  <c r="C11" i="2"/>
  <c r="C10" i="2"/>
  <c r="H10" i="2"/>
  <c r="F8" i="2"/>
  <c r="C9" i="2"/>
  <c r="H9" i="2"/>
  <c r="G16" i="2"/>
  <c r="G15" i="2"/>
  <c r="G14" i="2"/>
  <c r="G13" i="2"/>
  <c r="G12" i="2"/>
  <c r="G11" i="2"/>
  <c r="C8" i="2"/>
  <c r="G9" i="2"/>
  <c r="I9" i="2"/>
  <c r="C16" i="2"/>
  <c r="H16" i="2"/>
  <c r="C15" i="2"/>
  <c r="C7" i="2"/>
  <c r="C17" i="2" s="1"/>
  <c r="H8" i="2"/>
  <c r="F7" i="2"/>
  <c r="D2" i="4"/>
  <c r="I17" i="2" l="1"/>
  <c r="H17" i="2"/>
  <c r="G17" i="2"/>
  <c r="E14" i="2"/>
  <c r="E15" i="2"/>
  <c r="E11" i="2"/>
  <c r="E12" i="2"/>
  <c r="E13" i="2"/>
  <c r="E16" i="2"/>
  <c r="E8" i="2"/>
  <c r="E17" i="2" s="1"/>
  <c r="E9" i="2"/>
  <c r="E10" i="2"/>
  <c r="F15" i="2"/>
  <c r="F14" i="2"/>
  <c r="F16" i="2"/>
  <c r="F10" i="2"/>
  <c r="F17" i="2" s="1"/>
  <c r="F11" i="2"/>
</calcChain>
</file>

<file path=xl/sharedStrings.xml><?xml version="1.0" encoding="utf-8"?>
<sst xmlns="http://schemas.openxmlformats.org/spreadsheetml/2006/main" count="283" uniqueCount="69">
  <si>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</si>
  <si>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</si>
  <si>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</si>
  <si>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</si>
  <si>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</si>
  <si>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</si>
  <si>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</si>
  <si>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</si>
  <si>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</si>
  <si>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Tier 2 Intervention Tracking Tool</t>
  </si>
  <si>
    <t xml:space="preserve">School: </t>
  </si>
  <si>
    <t>SY:</t>
  </si>
  <si>
    <t>Responding if:</t>
  </si>
  <si>
    <t>Months</t>
  </si>
  <si>
    <t>Intervention</t>
  </si>
  <si>
    <t>Intervention Name:</t>
  </si>
  <si>
    <t>Month</t>
  </si>
  <si>
    <t>Total # of Participants</t>
  </si>
  <si>
    <t>Total # Responding</t>
  </si>
  <si>
    <t>June</t>
  </si>
  <si>
    <t>Average</t>
  </si>
  <si>
    <t>Exit Criteria:</t>
  </si>
  <si>
    <t>Entrance Criteria:</t>
  </si>
  <si>
    <t>Team conversations per month:</t>
  </si>
  <si>
    <r>
      <t>1.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meet the criteria for an effective intervention (70% or more students are responding to the intervention)? </t>
    </r>
  </si>
  <si>
    <r>
      <t>2.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do/es not meet the criteria for effective intervention (less than 70% students are responding to the intervention)?  </t>
    </r>
  </si>
  <si>
    <t xml:space="preserve">Intervention </t>
  </si>
  <si>
    <t>Tier 2 Interventions</t>
  </si>
  <si>
    <t>Definition of Entrance, Responding, and Exit Criteria Per TIER 2 Intervention</t>
  </si>
  <si>
    <t>% Total Responding</t>
  </si>
  <si>
    <t>% Total Not Responding</t>
  </si>
  <si>
    <t>Group 1</t>
  </si>
  <si>
    <t>Group 2</t>
  </si>
  <si>
    <t>Group 3</t>
  </si>
  <si>
    <t>Group 4</t>
  </si>
  <si>
    <t>ALL</t>
  </si>
  <si>
    <t>TOTAL % RESPONDING</t>
  </si>
  <si>
    <t># Total of Students Participating</t>
  </si>
  <si>
    <t># Total of Students Responding</t>
  </si>
  <si>
    <t>All</t>
  </si>
  <si>
    <r>
      <t xml:space="preserve">            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may want to publicly acknowledge this positive trend and/or those involved.</t>
    </r>
  </si>
  <si>
    <r>
      <t xml:space="preserve">           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should problem-solve around these interventions. See list of possible problem-solving questions.</t>
    </r>
  </si>
  <si>
    <t>Total % Responding</t>
  </si>
  <si>
    <r>
      <rPr>
        <b/>
        <sz val="11"/>
        <color theme="1"/>
        <rFont val="Calibri"/>
        <family val="2"/>
        <scheme val="minor"/>
      </rPr>
      <t xml:space="preserve">Directions: </t>
    </r>
    <r>
      <rPr>
        <sz val="11"/>
        <color theme="1"/>
        <rFont val="Calibri"/>
        <family val="2"/>
        <scheme val="minor"/>
      </rPr>
      <t>At least once per month, please track the # of students participating in and positively responding to each intervention. This spreadsheet will automatically calculate the corresponding</t>
    </r>
    <r>
      <rPr>
        <b/>
        <sz val="11"/>
        <color theme="1"/>
        <rFont val="Calibri"/>
        <family val="2"/>
        <scheme val="minor"/>
      </rPr>
      <t xml:space="preserve"> % Responding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% Not Responding</t>
    </r>
    <r>
      <rPr>
        <sz val="11"/>
        <color theme="1"/>
        <rFont val="Calibri"/>
        <family val="2"/>
        <scheme val="minor"/>
      </rPr>
      <t xml:space="preserve"> and will graph your data in the corresponding tabs.</t>
    </r>
  </si>
  <si>
    <t>#1: Self-Esteem Group</t>
  </si>
  <si>
    <t>Black/ African American</t>
  </si>
  <si>
    <t>Hispanic/ Latinx</t>
  </si>
  <si>
    <t>White/ Caucasian</t>
  </si>
  <si>
    <t>Other</t>
  </si>
  <si>
    <t>#2: Mentoring</t>
  </si>
  <si>
    <t>General Education</t>
  </si>
  <si>
    <t>Special Education</t>
  </si>
  <si>
    <t>MLL w/out Disability</t>
  </si>
  <si>
    <t>N/A</t>
  </si>
  <si>
    <t>#3: CICO</t>
  </si>
  <si>
    <t>#4: Social Skills Group</t>
  </si>
  <si>
    <t>#5: CBITS</t>
  </si>
  <si>
    <t>Grade 9</t>
  </si>
  <si>
    <t>Grade 10</t>
  </si>
  <si>
    <t>Grade 11</t>
  </si>
  <si>
    <t>Grade 12</t>
  </si>
  <si>
    <t>DE-PBS High School</t>
  </si>
  <si>
    <t>2023-2024</t>
  </si>
  <si>
    <t>Teacher recommendation
Score of 15 or less on the Rosenberg Self- Esteem Scale</t>
  </si>
  <si>
    <t>Teacher reporting more participation in class/their abilities
Student creating secure relationships, accepting praise, more self praise/less self deprecation</t>
  </si>
  <si>
    <t>Score of 18 or higher on the Rosenberg Self-Esteem Scale</t>
  </si>
  <si>
    <t>Referred by staff as needing support with managing behavior and relationship building</t>
  </si>
  <si>
    <t xml:space="preserve">Demonstrating positive behaviors as noted in classroom/teacher observations, point card, daily progress, etc. </t>
  </si>
  <si>
    <t>Decreased behavior referrals
Adequate progress as determined by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</si>
</sst>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33333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DAE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1D1D1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32">
    <xf numFmtId="0" fontId="0" fillId="0" borderId="0" xfId="0"/>
    <xf numFmtId="0" fontId="0" fillId="4" borderId="0" xfId="0" applyFill="1"/>
    <xf numFmtId="0" fontId="0" fillId="4" borderId="0" xfId="0" applyFill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0" fontId="0" fillId="4" borderId="37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vertical="top"/>
      <protection locked="0"/>
    </xf>
    <xf numFmtId="0" fontId="0" fillId="5" borderId="21" xfId="0" applyFill="1" applyBorder="1" applyProtection="1">
      <protection locked="0"/>
    </xf>
    <xf numFmtId="0" fontId="0" fillId="5" borderId="36" xfId="0" applyFill="1" applyBorder="1" applyProtection="1">
      <protection locked="0"/>
    </xf>
    <xf numFmtId="0" fontId="8" fillId="4" borderId="0" xfId="0" applyFont="1" applyFill="1" applyAlignment="1">
      <alignment horizontal="center" wrapText="1"/>
    </xf>
    <xf numFmtId="0" fontId="0" fillId="8" borderId="0" xfId="0" applyFill="1"/>
    <xf numFmtId="0" fontId="15" fillId="4" borderId="6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1" fontId="17" fillId="4" borderId="15" xfId="0" applyNumberFormat="1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 vertical="center" wrapText="1"/>
    </xf>
    <xf numFmtId="0" fontId="15" fillId="4" borderId="30" xfId="0" applyFont="1" applyFill="1" applyBorder="1"/>
    <xf numFmtId="0" fontId="15" fillId="4" borderId="23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 textRotation="90" wrapText="1"/>
    </xf>
    <xf numFmtId="0" fontId="12" fillId="4" borderId="15" xfId="0" applyFont="1" applyFill="1" applyBorder="1" applyAlignment="1">
      <alignment horizontal="center" vertical="center" textRotation="90" wrapText="1"/>
    </xf>
    <xf numFmtId="0" fontId="12" fillId="4" borderId="1" xfId="0" applyFont="1" applyFill="1" applyBorder="1" applyAlignment="1">
      <alignment horizontal="center" vertical="center" wrapText="1"/>
    </xf>
    <xf numFmtId="0" fontId="15" fillId="4" borderId="0" xfId="0" applyFont="1" applyFill="1"/>
    <xf numFmtId="0" fontId="6" fillId="5" borderId="0" xfId="0" applyFont="1" applyFill="1"/>
    <xf numFmtId="0" fontId="6" fillId="0" borderId="0" xfId="0" applyFont="1"/>
    <xf numFmtId="0" fontId="0" fillId="5" borderId="0" xfId="0" applyFill="1"/>
    <xf numFmtId="0" fontId="6" fillId="5" borderId="0" xfId="0" applyFont="1" applyFill="1" applyAlignment="1">
      <alignment vertical="top" wrapText="1"/>
    </xf>
    <xf numFmtId="0" fontId="0" fillId="0" borderId="24" xfId="0" applyBorder="1"/>
    <xf numFmtId="0" fontId="0" fillId="0" borderId="25" xfId="0" applyBorder="1"/>
    <xf numFmtId="0" fontId="0" fillId="0" borderId="34" xfId="0" applyBorder="1"/>
    <xf numFmtId="0" fontId="0" fillId="0" borderId="26" xfId="0" applyBorder="1"/>
    <xf numFmtId="0" fontId="2" fillId="4" borderId="0" xfId="0" applyFont="1" applyFill="1"/>
    <xf numFmtId="9" fontId="3" fillId="4" borderId="0" xfId="1" applyFont="1" applyFill="1" applyBorder="1" applyAlignment="1" applyProtection="1">
      <alignment horizontal="center" vertical="center"/>
    </xf>
    <xf numFmtId="9" fontId="11" fillId="4" borderId="0" xfId="1" applyFont="1" applyFill="1" applyBorder="1" applyAlignment="1" applyProtection="1">
      <alignment horizontal="center" vertical="center"/>
    </xf>
    <xf numFmtId="9" fontId="11" fillId="5" borderId="0" xfId="1" applyFont="1" applyFill="1" applyBorder="1" applyAlignment="1" applyProtection="1">
      <alignment horizontal="center"/>
    </xf>
    <xf numFmtId="9" fontId="3" fillId="5" borderId="0" xfId="1" applyFont="1" applyFill="1" applyBorder="1" applyAlignment="1" applyProtection="1">
      <alignment horizontal="center" vertical="center"/>
    </xf>
    <xf numFmtId="9" fontId="3" fillId="5" borderId="0" xfId="1" applyFont="1" applyFill="1" applyBorder="1" applyAlignment="1" applyProtection="1">
      <alignment horizontal="center"/>
    </xf>
    <xf numFmtId="0" fontId="2" fillId="5" borderId="0" xfId="0" applyFont="1" applyFill="1"/>
    <xf numFmtId="0" fontId="7" fillId="5" borderId="0" xfId="0" applyFont="1" applyFill="1"/>
    <xf numFmtId="0" fontId="4" fillId="5" borderId="0" xfId="0" applyFont="1" applyFill="1"/>
    <xf numFmtId="0" fontId="4" fillId="4" borderId="0" xfId="0" applyFont="1" applyFill="1"/>
    <xf numFmtId="0" fontId="2" fillId="4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0" fillId="5" borderId="36" xfId="0" applyFill="1" applyBorder="1"/>
    <xf numFmtId="0" fontId="0" fillId="6" borderId="0" xfId="0" applyFill="1" applyProtection="1">
      <protection locked="0"/>
    </xf>
    <xf numFmtId="0" fontId="5" fillId="7" borderId="17" xfId="0" applyFont="1" applyFill="1" applyBorder="1" applyAlignment="1" applyProtection="1">
      <alignment horizontal="center" vertical="center" wrapText="1"/>
      <protection locked="0"/>
    </xf>
    <xf numFmtId="0" fontId="0" fillId="7" borderId="19" xfId="0" applyFill="1" applyBorder="1" applyAlignment="1" applyProtection="1">
      <alignment horizontal="left" vertical="center"/>
      <protection locked="0"/>
    </xf>
    <xf numFmtId="9" fontId="11" fillId="7" borderId="4" xfId="1" applyFont="1" applyFill="1" applyBorder="1" applyAlignment="1" applyProtection="1">
      <alignment horizontal="center" vertical="center"/>
    </xf>
    <xf numFmtId="9" fontId="0" fillId="4" borderId="41" xfId="0" applyNumberFormat="1" applyFill="1" applyBorder="1"/>
    <xf numFmtId="9" fontId="0" fillId="4" borderId="44" xfId="0" applyNumberFormat="1" applyFill="1" applyBorder="1"/>
    <xf numFmtId="9" fontId="0" fillId="4" borderId="37" xfId="0" applyNumberFormat="1" applyFill="1" applyBorder="1"/>
    <xf numFmtId="0" fontId="12" fillId="4" borderId="0" xfId="0" applyFont="1" applyFill="1"/>
    <xf numFmtId="0" fontId="12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1" fontId="17" fillId="4" borderId="0" xfId="0" applyNumberFormat="1" applyFont="1" applyFill="1" applyAlignment="1">
      <alignment horizontal="center"/>
    </xf>
    <xf numFmtId="9" fontId="20" fillId="7" borderId="3" xfId="1" applyFont="1" applyFill="1" applyBorder="1" applyAlignment="1" applyProtection="1">
      <alignment horizontal="center" vertical="center"/>
    </xf>
    <xf numFmtId="0" fontId="15" fillId="4" borderId="0" xfId="0" applyFont="1" applyFill="1" applyAlignment="1">
      <alignment horizontal="left" vertical="top" wrapText="1"/>
    </xf>
    <xf numFmtId="0" fontId="0" fillId="7" borderId="9" xfId="0" applyFill="1" applyBorder="1" applyAlignment="1" applyProtection="1">
      <alignment horizontal="left" vertical="center"/>
      <protection locked="0"/>
    </xf>
    <xf numFmtId="0" fontId="0" fillId="7" borderId="10" xfId="0" applyFill="1" applyBorder="1" applyAlignment="1" applyProtection="1">
      <alignment horizontal="left" vertical="center"/>
      <protection locked="0"/>
    </xf>
    <xf numFmtId="0" fontId="0" fillId="7" borderId="18" xfId="0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6" xfId="0" applyFill="1" applyBorder="1" applyAlignment="1" applyProtection="1">
      <alignment horizontal="left" vertical="center"/>
      <protection locked="0"/>
    </xf>
    <xf numFmtId="0" fontId="0" fillId="4" borderId="0" xfId="0" applyFill="1" applyAlignment="1">
      <alignment vertical="top" wrapText="1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9" fontId="3" fillId="0" borderId="0" xfId="1" applyFont="1" applyFill="1" applyBorder="1" applyAlignment="1" applyProtection="1">
      <alignment horizontal="center" vertical="center"/>
    </xf>
    <xf numFmtId="9" fontId="11" fillId="0" borderId="0" xfId="1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/>
    </xf>
    <xf numFmtId="9" fontId="0" fillId="4" borderId="6" xfId="0" applyNumberFormat="1" applyFill="1" applyBorder="1"/>
    <xf numFmtId="1" fontId="17" fillId="4" borderId="38" xfId="0" applyNumberFormat="1" applyFont="1" applyFill="1" applyBorder="1" applyAlignment="1">
      <alignment horizontal="center"/>
    </xf>
    <xf numFmtId="9" fontId="2" fillId="4" borderId="42" xfId="0" applyNumberFormat="1" applyFont="1" applyFill="1" applyBorder="1"/>
    <xf numFmtId="9" fontId="3" fillId="7" borderId="23" xfId="1" applyFont="1" applyFill="1" applyBorder="1" applyAlignment="1" applyProtection="1">
      <alignment horizontal="center" vertical="center"/>
    </xf>
    <xf numFmtId="9" fontId="3" fillId="2" borderId="3" xfId="1" applyFont="1" applyFill="1" applyBorder="1" applyAlignment="1" applyProtection="1">
      <alignment horizontal="center" vertical="center"/>
    </xf>
    <xf numFmtId="9" fontId="11" fillId="2" borderId="4" xfId="1" applyFont="1" applyFill="1" applyBorder="1" applyAlignment="1" applyProtection="1">
      <alignment horizontal="center" vertical="center"/>
    </xf>
    <xf numFmtId="9" fontId="3" fillId="2" borderId="41" xfId="1" applyFont="1" applyFill="1" applyBorder="1" applyAlignment="1" applyProtection="1">
      <alignment horizontal="center" vertical="center"/>
    </xf>
    <xf numFmtId="9" fontId="11" fillId="2" borderId="6" xfId="1" applyFont="1" applyFill="1" applyBorder="1" applyAlignment="1" applyProtection="1">
      <alignment horizontal="center" vertical="center"/>
    </xf>
    <xf numFmtId="9" fontId="3" fillId="7" borderId="29" xfId="1" applyFont="1" applyFill="1" applyBorder="1" applyAlignment="1" applyProtection="1">
      <alignment horizontal="center" vertical="center"/>
    </xf>
    <xf numFmtId="9" fontId="11" fillId="7" borderId="6" xfId="1" applyFont="1" applyFill="1" applyBorder="1" applyAlignment="1" applyProtection="1">
      <alignment horizontal="center" vertical="center"/>
    </xf>
    <xf numFmtId="9" fontId="20" fillId="7" borderId="41" xfId="1" applyFont="1" applyFill="1" applyBorder="1" applyAlignment="1" applyProtection="1">
      <alignment horizontal="center" vertical="center"/>
    </xf>
    <xf numFmtId="0" fontId="5" fillId="12" borderId="17" xfId="0" applyFont="1" applyFill="1" applyBorder="1" applyAlignment="1" applyProtection="1">
      <alignment horizontal="center" vertical="center" wrapText="1"/>
      <protection locked="0"/>
    </xf>
    <xf numFmtId="0" fontId="0" fillId="12" borderId="19" xfId="0" applyFill="1" applyBorder="1" applyAlignment="1" applyProtection="1">
      <alignment horizontal="left" vertical="center"/>
      <protection locked="0"/>
    </xf>
    <xf numFmtId="0" fontId="0" fillId="12" borderId="9" xfId="0" applyFill="1" applyBorder="1" applyAlignment="1" applyProtection="1">
      <alignment horizontal="left" vertical="center"/>
      <protection locked="0"/>
    </xf>
    <xf numFmtId="0" fontId="0" fillId="12" borderId="10" xfId="0" applyFill="1" applyBorder="1" applyAlignment="1" applyProtection="1">
      <alignment horizontal="left" vertical="center"/>
      <protection locked="0"/>
    </xf>
    <xf numFmtId="9" fontId="20" fillId="12" borderId="29" xfId="1" applyFont="1" applyFill="1" applyBorder="1" applyAlignment="1" applyProtection="1">
      <alignment horizontal="center" vertical="center"/>
    </xf>
    <xf numFmtId="9" fontId="11" fillId="12" borderId="37" xfId="1" applyFont="1" applyFill="1" applyBorder="1" applyAlignment="1" applyProtection="1">
      <alignment horizontal="center" vertical="center"/>
    </xf>
    <xf numFmtId="9" fontId="20" fillId="12" borderId="23" xfId="1" applyFont="1" applyFill="1" applyBorder="1" applyAlignment="1" applyProtection="1">
      <alignment horizontal="center" vertical="center"/>
    </xf>
    <xf numFmtId="9" fontId="11" fillId="12" borderId="2" xfId="1" applyFont="1" applyFill="1" applyBorder="1" applyAlignment="1" applyProtection="1">
      <alignment horizontal="center" vertical="center"/>
    </xf>
    <xf numFmtId="9" fontId="11" fillId="12" borderId="6" xfId="1" applyFont="1" applyFill="1" applyBorder="1" applyAlignment="1" applyProtection="1">
      <alignment horizontal="center" vertical="center"/>
    </xf>
    <xf numFmtId="9" fontId="11" fillId="12" borderId="4" xfId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right"/>
    </xf>
    <xf numFmtId="0" fontId="24" fillId="4" borderId="0" xfId="0" applyFont="1" applyFill="1" applyAlignment="1">
      <alignment horizontal="right"/>
    </xf>
    <xf numFmtId="0" fontId="25" fillId="4" borderId="0" xfId="0" applyFont="1" applyFill="1" applyProtection="1">
      <protection locked="0"/>
    </xf>
    <xf numFmtId="0" fontId="12" fillId="11" borderId="31" xfId="0" applyFont="1" applyFill="1" applyBorder="1" applyAlignment="1">
      <alignment horizontal="right" vertical="center"/>
    </xf>
    <xf numFmtId="0" fontId="15" fillId="4" borderId="55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56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7" xfId="0" applyFont="1" applyFill="1" applyBorder="1"/>
    <xf numFmtId="9" fontId="0" fillId="9" borderId="3" xfId="0" applyNumberFormat="1" applyFill="1" applyBorder="1"/>
    <xf numFmtId="9" fontId="0" fillId="9" borderId="4" xfId="0" applyNumberFormat="1" applyFill="1" applyBorder="1"/>
    <xf numFmtId="9" fontId="0" fillId="9" borderId="9" xfId="0" applyNumberFormat="1" applyFill="1" applyBorder="1"/>
    <xf numFmtId="9" fontId="0" fillId="9" borderId="2" xfId="0" applyNumberFormat="1" applyFill="1" applyBorder="1"/>
    <xf numFmtId="0" fontId="15" fillId="9" borderId="4" xfId="0" applyFont="1" applyFill="1" applyBorder="1" applyAlignment="1">
      <alignment horizontal="center" vertical="center" wrapText="1"/>
    </xf>
    <xf numFmtId="0" fontId="12" fillId="13" borderId="8" xfId="0" applyFont="1" applyFill="1" applyBorder="1"/>
    <xf numFmtId="0" fontId="2" fillId="13" borderId="27" xfId="0" applyFont="1" applyFill="1" applyBorder="1" applyAlignment="1">
      <alignment wrapText="1"/>
    </xf>
    <xf numFmtId="0" fontId="2" fillId="13" borderId="10" xfId="0" applyFont="1" applyFill="1" applyBorder="1" applyAlignment="1">
      <alignment wrapText="1"/>
    </xf>
    <xf numFmtId="0" fontId="2" fillId="13" borderId="5" xfId="0" applyFont="1" applyFill="1" applyBorder="1" applyAlignment="1">
      <alignment wrapText="1"/>
    </xf>
    <xf numFmtId="0" fontId="0" fillId="2" borderId="5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9" fillId="12" borderId="38" xfId="0" applyFont="1" applyFill="1" applyBorder="1" applyAlignment="1">
      <alignment horizontal="center" vertical="center" wrapText="1"/>
    </xf>
    <xf numFmtId="0" fontId="10" fillId="12" borderId="45" xfId="0" applyFont="1" applyFill="1" applyBorder="1" applyAlignment="1">
      <alignment horizontal="center" vertical="center" wrapText="1"/>
    </xf>
    <xf numFmtId="0" fontId="21" fillId="7" borderId="38" xfId="0" applyFont="1" applyFill="1" applyBorder="1" applyAlignment="1">
      <alignment horizontal="center" vertical="center" wrapText="1"/>
    </xf>
    <xf numFmtId="0" fontId="21" fillId="12" borderId="38" xfId="0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2" fillId="13" borderId="48" xfId="0" applyFont="1" applyFill="1" applyBorder="1" applyAlignment="1">
      <alignment wrapText="1"/>
    </xf>
    <xf numFmtId="0" fontId="15" fillId="4" borderId="55" xfId="0" applyFont="1" applyFill="1" applyBorder="1"/>
    <xf numFmtId="0" fontId="15" fillId="9" borderId="57" xfId="0" applyFont="1" applyFill="1" applyBorder="1"/>
    <xf numFmtId="0" fontId="15" fillId="4" borderId="57" xfId="0" applyFont="1" applyFill="1" applyBorder="1"/>
    <xf numFmtId="0" fontId="15" fillId="9" borderId="55" xfId="0" applyFont="1" applyFill="1" applyBorder="1"/>
    <xf numFmtId="0" fontId="15" fillId="9" borderId="43" xfId="0" applyFont="1" applyFill="1" applyBorder="1" applyAlignment="1">
      <alignment horizontal="center" vertical="center" wrapText="1"/>
    </xf>
    <xf numFmtId="0" fontId="15" fillId="9" borderId="58" xfId="0" applyFont="1" applyFill="1" applyBorder="1"/>
    <xf numFmtId="9" fontId="0" fillId="9" borderId="35" xfId="0" applyNumberFormat="1" applyFill="1" applyBorder="1"/>
    <xf numFmtId="9" fontId="0" fillId="9" borderId="54" xfId="0" applyNumberFormat="1" applyFill="1" applyBorder="1"/>
    <xf numFmtId="9" fontId="0" fillId="9" borderId="53" xfId="0" applyNumberFormat="1" applyFill="1" applyBorder="1"/>
    <xf numFmtId="9" fontId="0" fillId="9" borderId="43" xfId="0" applyNumberFormat="1" applyFill="1" applyBorder="1"/>
    <xf numFmtId="9" fontId="15" fillId="4" borderId="29" xfId="1" applyFont="1" applyFill="1" applyBorder="1" applyAlignment="1" applyProtection="1">
      <alignment horizontal="center" vertical="center" wrapText="1"/>
    </xf>
    <xf numFmtId="9" fontId="15" fillId="4" borderId="46" xfId="1" applyFont="1" applyFill="1" applyBorder="1" applyAlignment="1" applyProtection="1">
      <alignment horizontal="center" vertical="center" wrapText="1"/>
    </xf>
    <xf numFmtId="0" fontId="5" fillId="7" borderId="39" xfId="0" applyFont="1" applyFill="1" applyBorder="1" applyAlignment="1" applyProtection="1">
      <alignment horizontal="center" vertical="center" wrapText="1"/>
      <protection locked="0"/>
    </xf>
    <xf numFmtId="0" fontId="5" fillId="12" borderId="59" xfId="0" applyFont="1" applyFill="1" applyBorder="1" applyAlignment="1" applyProtection="1">
      <alignment horizontal="center" vertical="center" wrapText="1"/>
      <protection locked="0"/>
    </xf>
    <xf numFmtId="0" fontId="5" fillId="7" borderId="59" xfId="0" applyFont="1" applyFill="1" applyBorder="1" applyAlignment="1" applyProtection="1">
      <alignment horizontal="center" vertical="center" wrapText="1"/>
      <protection locked="0"/>
    </xf>
    <xf numFmtId="0" fontId="5" fillId="2" borderId="60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12" borderId="59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5" fillId="12" borderId="60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9" fontId="0" fillId="9" borderId="6" xfId="0" applyNumberFormat="1" applyFill="1" applyBorder="1"/>
    <xf numFmtId="0" fontId="15" fillId="9" borderId="35" xfId="0" applyFont="1" applyFill="1" applyBorder="1" applyAlignment="1">
      <alignment horizontal="center" vertical="center" wrapText="1"/>
    </xf>
    <xf numFmtId="9" fontId="3" fillId="2" borderId="46" xfId="1" applyFont="1" applyFill="1" applyBorder="1" applyAlignment="1" applyProtection="1">
      <alignment horizontal="center" vertical="center"/>
    </xf>
    <xf numFmtId="9" fontId="11" fillId="2" borderId="5" xfId="1" applyFont="1" applyFill="1" applyBorder="1" applyAlignment="1" applyProtection="1">
      <alignment horizontal="center" vertical="center"/>
    </xf>
    <xf numFmtId="9" fontId="3" fillId="7" borderId="64" xfId="1" applyFont="1" applyFill="1" applyBorder="1" applyAlignment="1" applyProtection="1">
      <alignment horizontal="center" vertical="center"/>
    </xf>
    <xf numFmtId="9" fontId="11" fillId="7" borderId="5" xfId="1" applyFont="1" applyFill="1" applyBorder="1" applyAlignment="1" applyProtection="1">
      <alignment horizontal="center" vertical="center"/>
    </xf>
    <xf numFmtId="9" fontId="20" fillId="12" borderId="27" xfId="1" applyFont="1" applyFill="1" applyBorder="1" applyAlignment="1" applyProtection="1">
      <alignment horizontal="center" vertical="center"/>
    </xf>
    <xf numFmtId="9" fontId="11" fillId="12" borderId="48" xfId="1" applyFont="1" applyFill="1" applyBorder="1" applyAlignment="1" applyProtection="1">
      <alignment horizontal="center" vertical="center"/>
    </xf>
    <xf numFmtId="9" fontId="20" fillId="7" borderId="46" xfId="1" applyFont="1" applyFill="1" applyBorder="1" applyAlignment="1" applyProtection="1">
      <alignment horizontal="center" vertical="center"/>
    </xf>
    <xf numFmtId="9" fontId="11" fillId="12" borderId="5" xfId="1" applyFont="1" applyFill="1" applyBorder="1" applyAlignment="1" applyProtection="1">
      <alignment horizontal="center" vertical="center"/>
    </xf>
    <xf numFmtId="9" fontId="2" fillId="4" borderId="15" xfId="0" applyNumberFormat="1" applyFont="1" applyFill="1" applyBorder="1"/>
    <xf numFmtId="9" fontId="2" fillId="4" borderId="28" xfId="0" applyNumberFormat="1" applyFont="1" applyFill="1" applyBorder="1"/>
    <xf numFmtId="0" fontId="12" fillId="4" borderId="1" xfId="0" applyFont="1" applyFill="1" applyBorder="1" applyAlignment="1">
      <alignment horizontal="center"/>
    </xf>
    <xf numFmtId="0" fontId="16" fillId="7" borderId="51" xfId="0" applyFont="1" applyFill="1" applyBorder="1" applyAlignment="1">
      <alignment horizontal="right" vertical="center"/>
    </xf>
    <xf numFmtId="0" fontId="16" fillId="7" borderId="61" xfId="0" applyFont="1" applyFill="1" applyBorder="1" applyAlignment="1">
      <alignment horizontal="right" vertical="center"/>
    </xf>
    <xf numFmtId="0" fontId="16" fillId="7" borderId="65" xfId="0" applyFont="1" applyFill="1" applyBorder="1" applyAlignment="1">
      <alignment horizontal="right" vertical="center"/>
    </xf>
    <xf numFmtId="0" fontId="12" fillId="7" borderId="51" xfId="0" applyFont="1" applyFill="1" applyBorder="1" applyAlignment="1">
      <alignment horizontal="right" vertical="center"/>
    </xf>
    <xf numFmtId="0" fontId="12" fillId="7" borderId="61" xfId="0" applyFont="1" applyFill="1" applyBorder="1" applyAlignment="1">
      <alignment horizontal="right" vertical="center"/>
    </xf>
    <xf numFmtId="0" fontId="12" fillId="7" borderId="65" xfId="0" applyFont="1" applyFill="1" applyBorder="1" applyAlignment="1">
      <alignment horizontal="right" vertical="center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12" borderId="4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12" borderId="47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23" fillId="10" borderId="31" xfId="0" applyFont="1" applyFill="1" applyBorder="1" applyAlignment="1" applyProtection="1">
      <alignment horizontal="center" vertical="center" wrapText="1"/>
      <protection locked="0"/>
    </xf>
    <xf numFmtId="0" fontId="23" fillId="10" borderId="32" xfId="0" applyFont="1" applyFill="1" applyBorder="1" applyAlignment="1" applyProtection="1">
      <alignment horizontal="center" vertical="center" wrapText="1"/>
      <protection locked="0"/>
    </xf>
    <xf numFmtId="0" fontId="23" fillId="10" borderId="33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Alignment="1">
      <alignment horizontal="left" vertical="center"/>
    </xf>
    <xf numFmtId="0" fontId="5" fillId="2" borderId="6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 vertical="center" wrapText="1"/>
    </xf>
    <xf numFmtId="0" fontId="5" fillId="7" borderId="55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5" fillId="12" borderId="5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25" fillId="4" borderId="21" xfId="0" applyFont="1" applyFill="1" applyBorder="1" applyAlignment="1" applyProtection="1">
      <alignment horizontal="center"/>
      <protection locked="0"/>
    </xf>
    <xf numFmtId="0" fontId="22" fillId="3" borderId="0" xfId="0" applyFont="1" applyFill="1" applyAlignment="1">
      <alignment horizontal="left"/>
    </xf>
    <xf numFmtId="0" fontId="0" fillId="4" borderId="20" xfId="0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12" fillId="11" borderId="32" xfId="0" applyFont="1" applyFill="1" applyBorder="1" applyAlignment="1">
      <alignment horizontal="left" vertical="center"/>
    </xf>
    <xf numFmtId="0" fontId="12" fillId="11" borderId="33" xfId="0" applyFont="1" applyFill="1" applyBorder="1" applyAlignment="1">
      <alignment horizontal="left" vertical="center"/>
    </xf>
    <xf numFmtId="0" fontId="6" fillId="4" borderId="32" xfId="0" applyFont="1" applyFill="1" applyBorder="1" applyAlignment="1" applyProtection="1">
      <alignment horizontal="left" vertical="center" wrapText="1"/>
      <protection locked="0"/>
    </xf>
    <xf numFmtId="0" fontId="6" fillId="4" borderId="33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 wrapText="1"/>
    </xf>
    <xf numFmtId="0" fontId="8" fillId="4" borderId="23" xfId="0" applyFont="1" applyFill="1" applyBorder="1" applyAlignment="1">
      <alignment horizontal="center" wrapText="1"/>
    </xf>
    <xf numFmtId="0" fontId="12" fillId="14" borderId="14" xfId="0" applyFont="1" applyFill="1" applyBorder="1" applyAlignment="1">
      <alignment horizontal="center" vertical="center" wrapText="1"/>
    </xf>
    <xf numFmtId="0" fontId="12" fillId="14" borderId="40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2" fillId="14" borderId="56" xfId="0" applyFont="1" applyFill="1" applyBorder="1" applyAlignment="1">
      <alignment horizontal="center" vertical="center" wrapText="1"/>
    </xf>
    <xf numFmtId="0" fontId="12" fillId="14" borderId="31" xfId="0" applyFont="1" applyFill="1" applyBorder="1" applyAlignment="1">
      <alignment horizontal="center" vertical="center"/>
    </xf>
    <xf numFmtId="0" fontId="12" fillId="14" borderId="32" xfId="0" applyFont="1" applyFill="1" applyBorder="1" applyAlignment="1">
      <alignment horizontal="center" vertical="center"/>
    </xf>
    <xf numFmtId="0" fontId="12" fillId="14" borderId="3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AEAEA"/>
      <color rgb="FFD1D1D1"/>
      <color rgb="FF8EB149"/>
      <color rgb="FF493ABC"/>
      <color rgb="FFB9D08C"/>
      <color rgb="FF3E319F"/>
      <color rgb="FFFFFF99"/>
      <color rgb="FFCCD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Intervention #1 - Disaggregated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'Int1'!$D$7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Black/ African American</c:v>
                </c:pt>
                <c:pt idx="2">
                  <c:v>Hispanic/ Latinx</c:v>
                </c:pt>
                <c:pt idx="3">
                  <c:v>White/ Caucasian</c:v>
                </c:pt>
                <c:pt idx="4">
                  <c:v>Other</c:v>
                </c:pt>
              </c:strCache>
            </c:strRef>
          </c:cat>
          <c:val>
            <c:numRef>
              <c:f>'Int1'!$E$7:$I$7</c:f>
              <c:numCache>
                <c:formatCode>0%</c:formatCode>
                <c:ptCount val="5"/>
                <c:pt idx="0">
                  <c:v>0.75862068965517238</c:v>
                </c:pt>
                <c:pt idx="1">
                  <c:v>0.9</c:v>
                </c:pt>
                <c:pt idx="2">
                  <c:v>0.6</c:v>
                </c:pt>
                <c:pt idx="3">
                  <c:v>0.81818181818181823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F-484E-B110-E6E5B8E1DE15}"/>
            </c:ext>
          </c:extLst>
        </c:ser>
        <c:ser>
          <c:idx val="1"/>
          <c:order val="1"/>
          <c:tx>
            <c:strRef>
              <c:f>'Int1'!$D$8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8EB1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Black/ African American</c:v>
                </c:pt>
                <c:pt idx="2">
                  <c:v>Hispanic/ Latinx</c:v>
                </c:pt>
                <c:pt idx="3">
                  <c:v>White/ Caucasian</c:v>
                </c:pt>
                <c:pt idx="4">
                  <c:v>Other</c:v>
                </c:pt>
              </c:strCache>
            </c:strRef>
          </c:cat>
          <c:val>
            <c:numRef>
              <c:f>'Int1'!$E$8:$I$8</c:f>
              <c:numCache>
                <c:formatCode>0%</c:formatCode>
                <c:ptCount val="5"/>
                <c:pt idx="0">
                  <c:v>0.80645161290322576</c:v>
                </c:pt>
                <c:pt idx="1">
                  <c:v>0.9</c:v>
                </c:pt>
                <c:pt idx="2">
                  <c:v>0.83333333333333337</c:v>
                </c:pt>
                <c:pt idx="3">
                  <c:v>0.83333333333333337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F-484E-B110-E6E5B8E1DE15}"/>
            </c:ext>
          </c:extLst>
        </c:ser>
        <c:ser>
          <c:idx val="2"/>
          <c:order val="2"/>
          <c:tx>
            <c:strRef>
              <c:f>'Int1'!$D$9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Black/ African American</c:v>
                </c:pt>
                <c:pt idx="2">
                  <c:v>Hispanic/ Latinx</c:v>
                </c:pt>
                <c:pt idx="3">
                  <c:v>White/ Caucasian</c:v>
                </c:pt>
                <c:pt idx="4">
                  <c:v>Other</c:v>
                </c:pt>
              </c:strCache>
            </c:strRef>
          </c:cat>
          <c:val>
            <c:numRef>
              <c:f>'Int1'!$E$9:$I$9</c:f>
              <c:numCache>
                <c:formatCode>0%</c:formatCode>
                <c:ptCount val="5"/>
                <c:pt idx="0">
                  <c:v>0.75757575757575757</c:v>
                </c:pt>
                <c:pt idx="1">
                  <c:v>0.8</c:v>
                </c:pt>
                <c:pt idx="2">
                  <c:v>0.7142857142857143</c:v>
                </c:pt>
                <c:pt idx="3">
                  <c:v>0.83333333333333337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F-4442-8704-E9B77169E9FD}"/>
            </c:ext>
          </c:extLst>
        </c:ser>
        <c:ser>
          <c:idx val="3"/>
          <c:order val="3"/>
          <c:tx>
            <c:strRef>
              <c:f>'Int1'!$D$10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Black/ African American</c:v>
                </c:pt>
                <c:pt idx="2">
                  <c:v>Hispanic/ Latinx</c:v>
                </c:pt>
                <c:pt idx="3">
                  <c:v>White/ Caucasian</c:v>
                </c:pt>
                <c:pt idx="4">
                  <c:v>Other</c:v>
                </c:pt>
              </c:strCache>
            </c:strRef>
          </c:cat>
          <c:val>
            <c:numRef>
              <c:f>'Int1'!$E$10:$I$10</c:f>
              <c:numCache>
                <c:formatCode>0%</c:formatCode>
                <c:ptCount val="5"/>
                <c:pt idx="0">
                  <c:v>0.77419354838709675</c:v>
                </c:pt>
                <c:pt idx="1">
                  <c:v>0.88888888888888884</c:v>
                </c:pt>
                <c:pt idx="2">
                  <c:v>0.83333333333333337</c:v>
                </c:pt>
                <c:pt idx="3">
                  <c:v>0.81818181818181823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F-4442-8704-E9B77169E9FD}"/>
            </c:ext>
          </c:extLst>
        </c:ser>
        <c:ser>
          <c:idx val="4"/>
          <c:order val="4"/>
          <c:tx>
            <c:strRef>
              <c:f>'Int1'!$D$11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Black/ African American</c:v>
                </c:pt>
                <c:pt idx="2">
                  <c:v>Hispanic/ Latinx</c:v>
                </c:pt>
                <c:pt idx="3">
                  <c:v>White/ Caucasian</c:v>
                </c:pt>
                <c:pt idx="4">
                  <c:v>Other</c:v>
                </c:pt>
              </c:strCache>
            </c:strRef>
          </c:cat>
          <c:val>
            <c:numRef>
              <c:f>'Int1'!$E$11:$I$11</c:f>
              <c:numCache>
                <c:formatCode>0%</c:formatCode>
                <c:ptCount val="5"/>
                <c:pt idx="0">
                  <c:v>0.6875</c:v>
                </c:pt>
                <c:pt idx="1">
                  <c:v>0.8</c:v>
                </c:pt>
                <c:pt idx="2">
                  <c:v>0.66666666666666663</c:v>
                </c:pt>
                <c:pt idx="3">
                  <c:v>0.75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F-4442-8704-E9B77169E9FD}"/>
            </c:ext>
          </c:extLst>
        </c:ser>
        <c:ser>
          <c:idx val="5"/>
          <c:order val="5"/>
          <c:tx>
            <c:strRef>
              <c:f>'Int1'!$D$12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Black/ African American</c:v>
                </c:pt>
                <c:pt idx="2">
                  <c:v>Hispanic/ Latinx</c:v>
                </c:pt>
                <c:pt idx="3">
                  <c:v>White/ Caucasian</c:v>
                </c:pt>
                <c:pt idx="4">
                  <c:v>Other</c:v>
                </c:pt>
              </c:strCache>
            </c:strRef>
          </c:cat>
          <c:val>
            <c:numRef>
              <c:f>'Int1'!$E$12:$I$12</c:f>
              <c:numCache>
                <c:formatCode>0%</c:formatCode>
                <c:ptCount val="5"/>
                <c:pt idx="0">
                  <c:v>0.75</c:v>
                </c:pt>
                <c:pt idx="1">
                  <c:v>0.81818181818181823</c:v>
                </c:pt>
                <c:pt idx="2">
                  <c:v>0.5714285714285714</c:v>
                </c:pt>
                <c:pt idx="3">
                  <c:v>0.90909090909090906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EF-4442-8704-E9B77169E9FD}"/>
            </c:ext>
          </c:extLst>
        </c:ser>
        <c:ser>
          <c:idx val="6"/>
          <c:order val="6"/>
          <c:tx>
            <c:strRef>
              <c:f>'Int1'!$D$13</c:f>
              <c:strCache>
                <c:ptCount val="1"/>
                <c:pt idx="0">
                  <c:v>March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Black/ African American</c:v>
                </c:pt>
                <c:pt idx="2">
                  <c:v>Hispanic/ Latinx</c:v>
                </c:pt>
                <c:pt idx="3">
                  <c:v>White/ Caucasian</c:v>
                </c:pt>
                <c:pt idx="4">
                  <c:v>Other</c:v>
                </c:pt>
              </c:strCache>
            </c:strRef>
          </c:cat>
          <c:val>
            <c:numRef>
              <c:f>'Int1'!$E$13:$I$13</c:f>
              <c:numCache>
                <c:formatCode>0%</c:formatCode>
                <c:ptCount val="5"/>
                <c:pt idx="0">
                  <c:v>0.76470588235294112</c:v>
                </c:pt>
                <c:pt idx="1">
                  <c:v>0.90909090909090906</c:v>
                </c:pt>
                <c:pt idx="2">
                  <c:v>0.625</c:v>
                </c:pt>
                <c:pt idx="3">
                  <c:v>0.81818181818181823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EF-4442-8704-E9B77169E9FD}"/>
            </c:ext>
          </c:extLst>
        </c:ser>
        <c:ser>
          <c:idx val="7"/>
          <c:order val="7"/>
          <c:tx>
            <c:strRef>
              <c:f>'Int1'!$D$14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B9D0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Black/ African American</c:v>
                </c:pt>
                <c:pt idx="2">
                  <c:v>Hispanic/ Latinx</c:v>
                </c:pt>
                <c:pt idx="3">
                  <c:v>White/ Caucasian</c:v>
                </c:pt>
                <c:pt idx="4">
                  <c:v>Other</c:v>
                </c:pt>
              </c:strCache>
            </c:strRef>
          </c:cat>
          <c:val>
            <c:numRef>
              <c:f>'Int1'!$E$14:$I$14</c:f>
              <c:numCache>
                <c:formatCode>0%</c:formatCode>
                <c:ptCount val="5"/>
                <c:pt idx="0">
                  <c:v>0.79411764705882348</c:v>
                </c:pt>
                <c:pt idx="1">
                  <c:v>0.9</c:v>
                </c:pt>
                <c:pt idx="2">
                  <c:v>0.625</c:v>
                </c:pt>
                <c:pt idx="3">
                  <c:v>0.84615384615384615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EF-4442-8704-E9B77169E9FD}"/>
            </c:ext>
          </c:extLst>
        </c:ser>
        <c:ser>
          <c:idx val="8"/>
          <c:order val="8"/>
          <c:tx>
            <c:strRef>
              <c:f>'Int1'!$D$15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493A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Black/ African American</c:v>
                </c:pt>
                <c:pt idx="2">
                  <c:v>Hispanic/ Latinx</c:v>
                </c:pt>
                <c:pt idx="3">
                  <c:v>White/ Caucasian</c:v>
                </c:pt>
                <c:pt idx="4">
                  <c:v>Other</c:v>
                </c:pt>
              </c:strCache>
            </c:strRef>
          </c:cat>
          <c:val>
            <c:numRef>
              <c:f>'Int1'!$E$15:$I$15</c:f>
              <c:numCache>
                <c:formatCode>0%</c:formatCode>
                <c:ptCount val="5"/>
                <c:pt idx="0">
                  <c:v>0.74193548387096775</c:v>
                </c:pt>
                <c:pt idx="1">
                  <c:v>0.875</c:v>
                </c:pt>
                <c:pt idx="2">
                  <c:v>0.5714285714285714</c:v>
                </c:pt>
                <c:pt idx="3">
                  <c:v>0.84615384615384615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EF-4442-8704-E9B77169E9FD}"/>
            </c:ext>
          </c:extLst>
        </c:ser>
        <c:ser>
          <c:idx val="9"/>
          <c:order val="9"/>
          <c:tx>
            <c:strRef>
              <c:f>'Int1'!$D$16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Black/ African American</c:v>
                </c:pt>
                <c:pt idx="2">
                  <c:v>Hispanic/ Latinx</c:v>
                </c:pt>
                <c:pt idx="3">
                  <c:v>White/ Caucasian</c:v>
                </c:pt>
                <c:pt idx="4">
                  <c:v>Other</c:v>
                </c:pt>
              </c:strCache>
            </c:strRef>
          </c:cat>
          <c:val>
            <c:numRef>
              <c:f>'Int1'!$E$16:$I$16</c:f>
              <c:numCache>
                <c:formatCode>0%</c:formatCode>
                <c:ptCount val="5"/>
                <c:pt idx="0">
                  <c:v>0.78125</c:v>
                </c:pt>
                <c:pt idx="1">
                  <c:v>1</c:v>
                </c:pt>
                <c:pt idx="2">
                  <c:v>0.5714285714285714</c:v>
                </c:pt>
                <c:pt idx="3">
                  <c:v>0.91666666666666663</c:v>
                </c:pt>
                <c:pt idx="4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EF-4442-8704-E9B77169E9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9141040"/>
        <c:axId val="1579143200"/>
      </c:barChart>
      <c:catAx>
        <c:axId val="15791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3200"/>
        <c:crosses val="autoZero"/>
        <c:auto val="1"/>
        <c:lblAlgn val="ctr"/>
        <c:lblOffset val="100"/>
        <c:noMultiLvlLbl val="0"/>
      </c:catAx>
      <c:valAx>
        <c:axId val="1579143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Jan!$Q$4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Jan!$P$5:$P$9</c:f>
              <c:strCache>
                <c:ptCount val="5"/>
                <c:pt idx="0">
                  <c:v>#1: Self-Esteem Group</c:v>
                </c:pt>
                <c:pt idx="1">
                  <c:v>#2: Mentoring</c:v>
                </c:pt>
                <c:pt idx="2">
                  <c:v>#3: CICO</c:v>
                </c:pt>
                <c:pt idx="3">
                  <c:v>#4: Social Skills Group</c:v>
                </c:pt>
                <c:pt idx="4">
                  <c:v>#5: CBITS</c:v>
                </c:pt>
              </c:strCache>
            </c:strRef>
          </c:cat>
          <c:val>
            <c:numRef>
              <c:f>Jan!$Q$5:$Q$9</c:f>
              <c:numCache>
                <c:formatCode>0%</c:formatCode>
                <c:ptCount val="5"/>
                <c:pt idx="0">
                  <c:v>0.6875</c:v>
                </c:pt>
                <c:pt idx="1">
                  <c:v>0.64</c:v>
                </c:pt>
                <c:pt idx="2">
                  <c:v>0.87096774193548387</c:v>
                </c:pt>
                <c:pt idx="3">
                  <c:v>0.7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9-49FF-8B81-9D45E17A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Feb!$Q$4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Feb!$P$5:$P$9</c:f>
              <c:strCache>
                <c:ptCount val="5"/>
                <c:pt idx="0">
                  <c:v>#1: Self-Esteem Group</c:v>
                </c:pt>
                <c:pt idx="1">
                  <c:v>#2: Mentoring</c:v>
                </c:pt>
                <c:pt idx="2">
                  <c:v>#3: CICO</c:v>
                </c:pt>
                <c:pt idx="3">
                  <c:v>#4: Social Skills Group</c:v>
                </c:pt>
                <c:pt idx="4">
                  <c:v>#5: CBITS</c:v>
                </c:pt>
              </c:strCache>
            </c:strRef>
          </c:cat>
          <c:val>
            <c:numRef>
              <c:f>Feb!$Q$5:$Q$9</c:f>
              <c:numCache>
                <c:formatCode>0%</c:formatCode>
                <c:ptCount val="5"/>
                <c:pt idx="0">
                  <c:v>0.75</c:v>
                </c:pt>
                <c:pt idx="1">
                  <c:v>0.70833333333333337</c:v>
                </c:pt>
                <c:pt idx="2">
                  <c:v>0.76666666666666672</c:v>
                </c:pt>
                <c:pt idx="3">
                  <c:v>0.68292682926829273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5-4CA8-9E96-A1B7FDDF6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Mar!$Q$4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Mar!$P$5:$P$9</c:f>
              <c:strCache>
                <c:ptCount val="5"/>
                <c:pt idx="0">
                  <c:v>#1: Self-Esteem Group</c:v>
                </c:pt>
                <c:pt idx="1">
                  <c:v>#2: Mentoring</c:v>
                </c:pt>
                <c:pt idx="2">
                  <c:v>#3: CICO</c:v>
                </c:pt>
                <c:pt idx="3">
                  <c:v>#4: Social Skills Group</c:v>
                </c:pt>
                <c:pt idx="4">
                  <c:v>#5: CBITS</c:v>
                </c:pt>
              </c:strCache>
            </c:strRef>
          </c:cat>
          <c:val>
            <c:numRef>
              <c:f>Mar!$Q$5:$Q$9</c:f>
              <c:numCache>
                <c:formatCode>0%</c:formatCode>
                <c:ptCount val="5"/>
                <c:pt idx="0">
                  <c:v>0.76470588235294112</c:v>
                </c:pt>
                <c:pt idx="1">
                  <c:v>0.57692307692307687</c:v>
                </c:pt>
                <c:pt idx="2">
                  <c:v>0.83333333333333337</c:v>
                </c:pt>
                <c:pt idx="3">
                  <c:v>0.75</c:v>
                </c:pt>
                <c:pt idx="4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7-474E-BE55-547B5D094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April!$Q$4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April!$P$5:$P$9</c:f>
              <c:strCache>
                <c:ptCount val="5"/>
                <c:pt idx="0">
                  <c:v>#1: Self-Esteem Group</c:v>
                </c:pt>
                <c:pt idx="1">
                  <c:v>#2: Mentoring</c:v>
                </c:pt>
                <c:pt idx="2">
                  <c:v>#3: CICO</c:v>
                </c:pt>
                <c:pt idx="3">
                  <c:v>#4: Social Skills Group</c:v>
                </c:pt>
                <c:pt idx="4">
                  <c:v>#5: CBITS</c:v>
                </c:pt>
              </c:strCache>
            </c:strRef>
          </c:cat>
          <c:val>
            <c:numRef>
              <c:f>April!$Q$5:$Q$9</c:f>
              <c:numCache>
                <c:formatCode>0%</c:formatCode>
                <c:ptCount val="5"/>
                <c:pt idx="0">
                  <c:v>0.79411764705882348</c:v>
                </c:pt>
                <c:pt idx="1">
                  <c:v>0.6</c:v>
                </c:pt>
                <c:pt idx="2">
                  <c:v>0.8</c:v>
                </c:pt>
                <c:pt idx="3">
                  <c:v>0.68292682926829273</c:v>
                </c:pt>
                <c:pt idx="4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F-48A7-A04E-8BD77C16E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May!$Q$4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May!$P$5:$P$9</c:f>
              <c:strCache>
                <c:ptCount val="5"/>
                <c:pt idx="0">
                  <c:v>#1: Self-Esteem Group</c:v>
                </c:pt>
                <c:pt idx="1">
                  <c:v>#2: Mentoring</c:v>
                </c:pt>
                <c:pt idx="2">
                  <c:v>#3: CICO</c:v>
                </c:pt>
                <c:pt idx="3">
                  <c:v>#4: Social Skills Group</c:v>
                </c:pt>
                <c:pt idx="4">
                  <c:v>#5: CBITS</c:v>
                </c:pt>
              </c:strCache>
            </c:strRef>
          </c:cat>
          <c:val>
            <c:numRef>
              <c:f>May!$Q$5:$Q$9</c:f>
              <c:numCache>
                <c:formatCode>0%</c:formatCode>
                <c:ptCount val="5"/>
                <c:pt idx="0">
                  <c:v>0.74193548387096775</c:v>
                </c:pt>
                <c:pt idx="1">
                  <c:v>0.64</c:v>
                </c:pt>
                <c:pt idx="2">
                  <c:v>0.8</c:v>
                </c:pt>
                <c:pt idx="3">
                  <c:v>0.72499999999999998</c:v>
                </c:pt>
                <c:pt idx="4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1-404E-8EA2-98D512A03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June!$Q$4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June!$P$5:$P$9</c:f>
              <c:strCache>
                <c:ptCount val="5"/>
                <c:pt idx="0">
                  <c:v>#1: Self-Esteem Group</c:v>
                </c:pt>
                <c:pt idx="1">
                  <c:v>#2: Mentoring</c:v>
                </c:pt>
                <c:pt idx="2">
                  <c:v>#3: CICO</c:v>
                </c:pt>
                <c:pt idx="3">
                  <c:v>#4: Social Skills Group</c:v>
                </c:pt>
                <c:pt idx="4">
                  <c:v>#5: CBITS</c:v>
                </c:pt>
              </c:strCache>
            </c:strRef>
          </c:cat>
          <c:val>
            <c:numRef>
              <c:f>June!$Q$5:$Q$9</c:f>
              <c:numCache>
                <c:formatCode>0%</c:formatCode>
                <c:ptCount val="5"/>
                <c:pt idx="0">
                  <c:v>0.78125</c:v>
                </c:pt>
                <c:pt idx="1">
                  <c:v>0.64</c:v>
                </c:pt>
                <c:pt idx="2">
                  <c:v>0.74193548387096775</c:v>
                </c:pt>
                <c:pt idx="3">
                  <c:v>0.82499999999999996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3-4E6F-B00C-709EF83EF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Intervention #2 - Disaggregated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'Int2'!$D$7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General Education</c:v>
                </c:pt>
                <c:pt idx="2">
                  <c:v>Special Education</c:v>
                </c:pt>
                <c:pt idx="3">
                  <c:v>MLL w/out Disability</c:v>
                </c:pt>
                <c:pt idx="4">
                  <c:v>N/A</c:v>
                </c:pt>
              </c:strCache>
            </c:strRef>
          </c:cat>
          <c:val>
            <c:numRef>
              <c:f>'Int2'!$E$7:$I$7</c:f>
              <c:numCache>
                <c:formatCode>0%</c:formatCode>
                <c:ptCount val="5"/>
                <c:pt idx="0">
                  <c:v>0.66666666666666663</c:v>
                </c:pt>
                <c:pt idx="1">
                  <c:v>0.8</c:v>
                </c:pt>
                <c:pt idx="2">
                  <c:v>0.625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1-4B1A-A7BD-5326446C608F}"/>
            </c:ext>
          </c:extLst>
        </c:ser>
        <c:ser>
          <c:idx val="1"/>
          <c:order val="1"/>
          <c:tx>
            <c:strRef>
              <c:f>'Int2'!$D$8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8EB1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General Education</c:v>
                </c:pt>
                <c:pt idx="2">
                  <c:v>Special Education</c:v>
                </c:pt>
                <c:pt idx="3">
                  <c:v>MLL w/out Disability</c:v>
                </c:pt>
                <c:pt idx="4">
                  <c:v>N/A</c:v>
                </c:pt>
              </c:strCache>
            </c:strRef>
          </c:cat>
          <c:val>
            <c:numRef>
              <c:f>'Int2'!$E$8:$I$8</c:f>
              <c:numCache>
                <c:formatCode>0%</c:formatCode>
                <c:ptCount val="5"/>
                <c:pt idx="0">
                  <c:v>0.65384615384615385</c:v>
                </c:pt>
                <c:pt idx="1">
                  <c:v>0.81818181818181823</c:v>
                </c:pt>
                <c:pt idx="2">
                  <c:v>0.6</c:v>
                </c:pt>
                <c:pt idx="3">
                  <c:v>0.4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1-4B1A-A7BD-5326446C608F}"/>
            </c:ext>
          </c:extLst>
        </c:ser>
        <c:ser>
          <c:idx val="2"/>
          <c:order val="2"/>
          <c:tx>
            <c:strRef>
              <c:f>'Int2'!$D$9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General Education</c:v>
                </c:pt>
                <c:pt idx="2">
                  <c:v>Special Education</c:v>
                </c:pt>
                <c:pt idx="3">
                  <c:v>MLL w/out Disability</c:v>
                </c:pt>
                <c:pt idx="4">
                  <c:v>N/A</c:v>
                </c:pt>
              </c:strCache>
            </c:strRef>
          </c:cat>
          <c:val>
            <c:numRef>
              <c:f>'Int2'!$E$9:$I$9</c:f>
              <c:numCache>
                <c:formatCode>0%</c:formatCode>
                <c:ptCount val="5"/>
                <c:pt idx="0">
                  <c:v>0.62962962962962965</c:v>
                </c:pt>
                <c:pt idx="1">
                  <c:v>0.83333333333333337</c:v>
                </c:pt>
                <c:pt idx="2">
                  <c:v>0.54545454545454541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1-4B1A-A7BD-5326446C608F}"/>
            </c:ext>
          </c:extLst>
        </c:ser>
        <c:ser>
          <c:idx val="3"/>
          <c:order val="3"/>
          <c:tx>
            <c:strRef>
              <c:f>'Int2'!$D$10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General Education</c:v>
                </c:pt>
                <c:pt idx="2">
                  <c:v>Special Education</c:v>
                </c:pt>
                <c:pt idx="3">
                  <c:v>MLL w/out Disability</c:v>
                </c:pt>
                <c:pt idx="4">
                  <c:v>N/A</c:v>
                </c:pt>
              </c:strCache>
            </c:strRef>
          </c:cat>
          <c:val>
            <c:numRef>
              <c:f>'Int2'!$E$10:$I$10</c:f>
              <c:numCache>
                <c:formatCode>0%</c:formatCode>
                <c:ptCount val="5"/>
                <c:pt idx="0">
                  <c:v>0.70370370370370372</c:v>
                </c:pt>
                <c:pt idx="1">
                  <c:v>0.83333333333333337</c:v>
                </c:pt>
                <c:pt idx="2">
                  <c:v>0.6</c:v>
                </c:pt>
                <c:pt idx="3">
                  <c:v>0.6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C1-4B1A-A7BD-5326446C608F}"/>
            </c:ext>
          </c:extLst>
        </c:ser>
        <c:ser>
          <c:idx val="4"/>
          <c:order val="4"/>
          <c:tx>
            <c:strRef>
              <c:f>'Int2'!$D$11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General Education</c:v>
                </c:pt>
                <c:pt idx="2">
                  <c:v>Special Education</c:v>
                </c:pt>
                <c:pt idx="3">
                  <c:v>MLL w/out Disability</c:v>
                </c:pt>
                <c:pt idx="4">
                  <c:v>N/A</c:v>
                </c:pt>
              </c:strCache>
            </c:strRef>
          </c:cat>
          <c:val>
            <c:numRef>
              <c:f>'Int2'!$E$11:$I$11</c:f>
              <c:numCache>
                <c:formatCode>0%</c:formatCode>
                <c:ptCount val="5"/>
                <c:pt idx="0">
                  <c:v>0.64</c:v>
                </c:pt>
                <c:pt idx="1">
                  <c:v>0.9</c:v>
                </c:pt>
                <c:pt idx="2">
                  <c:v>0.54545454545454541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C1-4B1A-A7BD-5326446C608F}"/>
            </c:ext>
          </c:extLst>
        </c:ser>
        <c:ser>
          <c:idx val="5"/>
          <c:order val="5"/>
          <c:tx>
            <c:strRef>
              <c:f>'Int2'!$D$12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General Education</c:v>
                </c:pt>
                <c:pt idx="2">
                  <c:v>Special Education</c:v>
                </c:pt>
                <c:pt idx="3">
                  <c:v>MLL w/out Disability</c:v>
                </c:pt>
                <c:pt idx="4">
                  <c:v>N/A</c:v>
                </c:pt>
              </c:strCache>
            </c:strRef>
          </c:cat>
          <c:val>
            <c:numRef>
              <c:f>'Int2'!$E$12:$I$12</c:f>
              <c:numCache>
                <c:formatCode>0%</c:formatCode>
                <c:ptCount val="5"/>
                <c:pt idx="0">
                  <c:v>0.70833333333333337</c:v>
                </c:pt>
                <c:pt idx="1">
                  <c:v>1</c:v>
                </c:pt>
                <c:pt idx="2">
                  <c:v>0.5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C1-4B1A-A7BD-5326446C608F}"/>
            </c:ext>
          </c:extLst>
        </c:ser>
        <c:ser>
          <c:idx val="6"/>
          <c:order val="6"/>
          <c:tx>
            <c:strRef>
              <c:f>'Int2'!$D$13</c:f>
              <c:strCache>
                <c:ptCount val="1"/>
                <c:pt idx="0">
                  <c:v>March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General Education</c:v>
                </c:pt>
                <c:pt idx="2">
                  <c:v>Special Education</c:v>
                </c:pt>
                <c:pt idx="3">
                  <c:v>MLL w/out Disability</c:v>
                </c:pt>
                <c:pt idx="4">
                  <c:v>N/A</c:v>
                </c:pt>
              </c:strCache>
            </c:strRef>
          </c:cat>
          <c:val>
            <c:numRef>
              <c:f>'Int2'!$E$13:$I$13</c:f>
              <c:numCache>
                <c:formatCode>0%</c:formatCode>
                <c:ptCount val="5"/>
                <c:pt idx="0">
                  <c:v>0.57692307692307687</c:v>
                </c:pt>
                <c:pt idx="1">
                  <c:v>0.72727272727272729</c:v>
                </c:pt>
                <c:pt idx="2">
                  <c:v>0.44444444444444442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C1-4B1A-A7BD-5326446C608F}"/>
            </c:ext>
          </c:extLst>
        </c:ser>
        <c:ser>
          <c:idx val="7"/>
          <c:order val="7"/>
          <c:tx>
            <c:strRef>
              <c:f>'Int2'!$D$14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B9D0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General Education</c:v>
                </c:pt>
                <c:pt idx="2">
                  <c:v>Special Education</c:v>
                </c:pt>
                <c:pt idx="3">
                  <c:v>MLL w/out Disability</c:v>
                </c:pt>
                <c:pt idx="4">
                  <c:v>N/A</c:v>
                </c:pt>
              </c:strCache>
            </c:strRef>
          </c:cat>
          <c:val>
            <c:numRef>
              <c:f>'Int2'!$E$14:$I$14</c:f>
              <c:numCache>
                <c:formatCode>0%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0.5</c:v>
                </c:pt>
                <c:pt idx="3">
                  <c:v>0.4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C1-4B1A-A7BD-5326446C608F}"/>
            </c:ext>
          </c:extLst>
        </c:ser>
        <c:ser>
          <c:idx val="8"/>
          <c:order val="8"/>
          <c:tx>
            <c:strRef>
              <c:f>'Int2'!$D$15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493A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General Education</c:v>
                </c:pt>
                <c:pt idx="2">
                  <c:v>Special Education</c:v>
                </c:pt>
                <c:pt idx="3">
                  <c:v>MLL w/out Disability</c:v>
                </c:pt>
                <c:pt idx="4">
                  <c:v>N/A</c:v>
                </c:pt>
              </c:strCache>
            </c:strRef>
          </c:cat>
          <c:val>
            <c:numRef>
              <c:f>'Int2'!$E$15:$I$15</c:f>
              <c:numCache>
                <c:formatCode>0%</c:formatCode>
                <c:ptCount val="5"/>
                <c:pt idx="0">
                  <c:v>0.64</c:v>
                </c:pt>
                <c:pt idx="1">
                  <c:v>0.9</c:v>
                </c:pt>
                <c:pt idx="2">
                  <c:v>0.5</c:v>
                </c:pt>
                <c:pt idx="3">
                  <c:v>0.4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C1-4B1A-A7BD-5326446C608F}"/>
            </c:ext>
          </c:extLst>
        </c:ser>
        <c:ser>
          <c:idx val="9"/>
          <c:order val="9"/>
          <c:tx>
            <c:strRef>
              <c:f>'Int2'!$D$16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General Education</c:v>
                </c:pt>
                <c:pt idx="2">
                  <c:v>Special Education</c:v>
                </c:pt>
                <c:pt idx="3">
                  <c:v>MLL w/out Disability</c:v>
                </c:pt>
                <c:pt idx="4">
                  <c:v>N/A</c:v>
                </c:pt>
              </c:strCache>
            </c:strRef>
          </c:cat>
          <c:val>
            <c:numRef>
              <c:f>'Int2'!$E$16:$I$16</c:f>
              <c:numCache>
                <c:formatCode>0%</c:formatCode>
                <c:ptCount val="5"/>
                <c:pt idx="0">
                  <c:v>0.64</c:v>
                </c:pt>
                <c:pt idx="1">
                  <c:v>0.83333333333333337</c:v>
                </c:pt>
                <c:pt idx="2">
                  <c:v>0.55555555555555558</c:v>
                </c:pt>
                <c:pt idx="3">
                  <c:v>0.25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C1-4B1A-A7BD-5326446C60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9141040"/>
        <c:axId val="1579143200"/>
      </c:barChart>
      <c:catAx>
        <c:axId val="15791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3200"/>
        <c:crosses val="autoZero"/>
        <c:auto val="1"/>
        <c:lblAlgn val="ctr"/>
        <c:lblOffset val="100"/>
        <c:noMultiLvlLbl val="0"/>
      </c:catAx>
      <c:valAx>
        <c:axId val="1579143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Intervention #3 - Disaggregated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'Int3'!$D$7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Grade 9</c:v>
                </c:pt>
                <c:pt idx="2">
                  <c:v>Grade 10</c:v>
                </c:pt>
                <c:pt idx="3">
                  <c:v>Grade 11</c:v>
                </c:pt>
                <c:pt idx="4">
                  <c:v>Grade 12</c:v>
                </c:pt>
              </c:strCache>
            </c:strRef>
          </c:cat>
          <c:val>
            <c:numRef>
              <c:f>'Int3'!$E$7:$I$7</c:f>
              <c:numCache>
                <c:formatCode>0%</c:formatCode>
                <c:ptCount val="5"/>
                <c:pt idx="0">
                  <c:v>0.7857142857142857</c:v>
                </c:pt>
                <c:pt idx="1">
                  <c:v>0.75</c:v>
                </c:pt>
                <c:pt idx="2">
                  <c:v>0.75</c:v>
                </c:pt>
                <c:pt idx="3">
                  <c:v>0.8</c:v>
                </c:pt>
                <c:pt idx="4">
                  <c:v>0.8571428571428571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C-4071-923F-1EFB84380248}"/>
            </c:ext>
          </c:extLst>
        </c:ser>
        <c:ser>
          <c:idx val="1"/>
          <c:order val="1"/>
          <c:tx>
            <c:strRef>
              <c:f>'Int3'!$D$8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8EB1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Grade 9</c:v>
                </c:pt>
                <c:pt idx="2">
                  <c:v>Grade 10</c:v>
                </c:pt>
                <c:pt idx="3">
                  <c:v>Grade 11</c:v>
                </c:pt>
                <c:pt idx="4">
                  <c:v>Grade 12</c:v>
                </c:pt>
              </c:strCache>
            </c:strRef>
          </c:cat>
          <c:val>
            <c:numRef>
              <c:f>'Int3'!$E$8:$I$8</c:f>
              <c:numCache>
                <c:formatCode>0%</c:formatCode>
                <c:ptCount val="5"/>
                <c:pt idx="0">
                  <c:v>0.70967741935483875</c:v>
                </c:pt>
                <c:pt idx="1">
                  <c:v>0.75</c:v>
                </c:pt>
                <c:pt idx="2">
                  <c:v>0.6</c:v>
                </c:pt>
                <c:pt idx="3">
                  <c:v>0.83333333333333337</c:v>
                </c:pt>
                <c:pt idx="4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C-4071-923F-1EFB84380248}"/>
            </c:ext>
          </c:extLst>
        </c:ser>
        <c:ser>
          <c:idx val="2"/>
          <c:order val="2"/>
          <c:tx>
            <c:strRef>
              <c:f>'Int3'!$D$9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Grade 9</c:v>
                </c:pt>
                <c:pt idx="2">
                  <c:v>Grade 10</c:v>
                </c:pt>
                <c:pt idx="3">
                  <c:v>Grade 11</c:v>
                </c:pt>
                <c:pt idx="4">
                  <c:v>Grade 12</c:v>
                </c:pt>
              </c:strCache>
            </c:strRef>
          </c:cat>
          <c:val>
            <c:numRef>
              <c:f>'Int3'!$E$9:$I$9</c:f>
              <c:numCache>
                <c:formatCode>0%</c:formatCode>
                <c:ptCount val="5"/>
                <c:pt idx="0">
                  <c:v>0.75862068965517238</c:v>
                </c:pt>
                <c:pt idx="1">
                  <c:v>0.8</c:v>
                </c:pt>
                <c:pt idx="2">
                  <c:v>0.7142857142857143</c:v>
                </c:pt>
                <c:pt idx="3">
                  <c:v>0.83333333333333337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4C-4071-923F-1EFB84380248}"/>
            </c:ext>
          </c:extLst>
        </c:ser>
        <c:ser>
          <c:idx val="3"/>
          <c:order val="3"/>
          <c:tx>
            <c:strRef>
              <c:f>'Int3'!$D$10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Grade 9</c:v>
                </c:pt>
                <c:pt idx="2">
                  <c:v>Grade 10</c:v>
                </c:pt>
                <c:pt idx="3">
                  <c:v>Grade 11</c:v>
                </c:pt>
                <c:pt idx="4">
                  <c:v>Grade 12</c:v>
                </c:pt>
              </c:strCache>
            </c:strRef>
          </c:cat>
          <c:val>
            <c:numRef>
              <c:f>'Int3'!$E$10:$I$10</c:f>
              <c:numCache>
                <c:formatCode>0%</c:formatCode>
                <c:ptCount val="5"/>
                <c:pt idx="0">
                  <c:v>0.67741935483870963</c:v>
                </c:pt>
                <c:pt idx="1">
                  <c:v>0.72727272727272729</c:v>
                </c:pt>
                <c:pt idx="2">
                  <c:v>0.625</c:v>
                </c:pt>
                <c:pt idx="3">
                  <c:v>0.7142857142857143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4C-4071-923F-1EFB84380248}"/>
            </c:ext>
          </c:extLst>
        </c:ser>
        <c:ser>
          <c:idx val="4"/>
          <c:order val="4"/>
          <c:tx>
            <c:strRef>
              <c:f>'Int3'!$D$11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Grade 9</c:v>
                </c:pt>
                <c:pt idx="2">
                  <c:v>Grade 10</c:v>
                </c:pt>
                <c:pt idx="3">
                  <c:v>Grade 11</c:v>
                </c:pt>
                <c:pt idx="4">
                  <c:v>Grade 12</c:v>
                </c:pt>
              </c:strCache>
            </c:strRef>
          </c:cat>
          <c:val>
            <c:numRef>
              <c:f>'Int3'!$E$11:$I$11</c:f>
              <c:numCache>
                <c:formatCode>0%</c:formatCode>
                <c:ptCount val="5"/>
                <c:pt idx="0">
                  <c:v>0.87096774193548387</c:v>
                </c:pt>
                <c:pt idx="1">
                  <c:v>0.9</c:v>
                </c:pt>
                <c:pt idx="2">
                  <c:v>0.875</c:v>
                </c:pt>
                <c:pt idx="3">
                  <c:v>1</c:v>
                </c:pt>
                <c:pt idx="4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4C-4071-923F-1EFB84380248}"/>
            </c:ext>
          </c:extLst>
        </c:ser>
        <c:ser>
          <c:idx val="5"/>
          <c:order val="5"/>
          <c:tx>
            <c:strRef>
              <c:f>'Int3'!$D$12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Grade 9</c:v>
                </c:pt>
                <c:pt idx="2">
                  <c:v>Grade 10</c:v>
                </c:pt>
                <c:pt idx="3">
                  <c:v>Grade 11</c:v>
                </c:pt>
                <c:pt idx="4">
                  <c:v>Grade 12</c:v>
                </c:pt>
              </c:strCache>
            </c:strRef>
          </c:cat>
          <c:val>
            <c:numRef>
              <c:f>'Int3'!$E$12:$I$12</c:f>
              <c:numCache>
                <c:formatCode>0%</c:formatCode>
                <c:ptCount val="5"/>
                <c:pt idx="0">
                  <c:v>0.76666666666666672</c:v>
                </c:pt>
                <c:pt idx="1">
                  <c:v>0.77777777777777779</c:v>
                </c:pt>
                <c:pt idx="2">
                  <c:v>0.77777777777777779</c:v>
                </c:pt>
                <c:pt idx="3">
                  <c:v>0.7142857142857143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4C-4071-923F-1EFB84380248}"/>
            </c:ext>
          </c:extLst>
        </c:ser>
        <c:ser>
          <c:idx val="6"/>
          <c:order val="6"/>
          <c:tx>
            <c:strRef>
              <c:f>'Int3'!$D$13</c:f>
              <c:strCache>
                <c:ptCount val="1"/>
                <c:pt idx="0">
                  <c:v>March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Grade 9</c:v>
                </c:pt>
                <c:pt idx="2">
                  <c:v>Grade 10</c:v>
                </c:pt>
                <c:pt idx="3">
                  <c:v>Grade 11</c:v>
                </c:pt>
                <c:pt idx="4">
                  <c:v>Grade 12</c:v>
                </c:pt>
              </c:strCache>
            </c:strRef>
          </c:cat>
          <c:val>
            <c:numRef>
              <c:f>'Int3'!$E$13:$I$13</c:f>
              <c:numCache>
                <c:formatCode>0%</c:formatCode>
                <c:ptCount val="5"/>
                <c:pt idx="0">
                  <c:v>0.83333333333333337</c:v>
                </c:pt>
                <c:pt idx="1">
                  <c:v>0.9</c:v>
                </c:pt>
                <c:pt idx="2">
                  <c:v>0.88888888888888884</c:v>
                </c:pt>
                <c:pt idx="3">
                  <c:v>0.7142857142857143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4C-4071-923F-1EFB84380248}"/>
            </c:ext>
          </c:extLst>
        </c:ser>
        <c:ser>
          <c:idx val="7"/>
          <c:order val="7"/>
          <c:tx>
            <c:strRef>
              <c:f>'Int3'!$D$14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B9D0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Grade 9</c:v>
                </c:pt>
                <c:pt idx="2">
                  <c:v>Grade 10</c:v>
                </c:pt>
                <c:pt idx="3">
                  <c:v>Grade 11</c:v>
                </c:pt>
                <c:pt idx="4">
                  <c:v>Grade 12</c:v>
                </c:pt>
              </c:strCache>
            </c:strRef>
          </c:cat>
          <c:val>
            <c:numRef>
              <c:f>'Int3'!$E$14:$I$14</c:f>
              <c:numCache>
                <c:formatCode>0%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0.7</c:v>
                </c:pt>
                <c:pt idx="3">
                  <c:v>1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4C-4071-923F-1EFB84380248}"/>
            </c:ext>
          </c:extLst>
        </c:ser>
        <c:ser>
          <c:idx val="8"/>
          <c:order val="8"/>
          <c:tx>
            <c:strRef>
              <c:f>'Int3'!$D$15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493A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Grade 9</c:v>
                </c:pt>
                <c:pt idx="2">
                  <c:v>Grade 10</c:v>
                </c:pt>
                <c:pt idx="3">
                  <c:v>Grade 11</c:v>
                </c:pt>
                <c:pt idx="4">
                  <c:v>Grade 12</c:v>
                </c:pt>
              </c:strCache>
            </c:strRef>
          </c:cat>
          <c:val>
            <c:numRef>
              <c:f>'Int3'!$E$15:$I$15</c:f>
              <c:numCache>
                <c:formatCode>0%</c:formatCode>
                <c:ptCount val="5"/>
                <c:pt idx="0">
                  <c:v>0.8</c:v>
                </c:pt>
                <c:pt idx="1">
                  <c:v>0.8</c:v>
                </c:pt>
                <c:pt idx="2">
                  <c:v>0.75</c:v>
                </c:pt>
                <c:pt idx="3">
                  <c:v>0.83333333333333337</c:v>
                </c:pt>
                <c:pt idx="4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4C-4071-923F-1EFB84380248}"/>
            </c:ext>
          </c:extLst>
        </c:ser>
        <c:ser>
          <c:idx val="9"/>
          <c:order val="9"/>
          <c:tx>
            <c:strRef>
              <c:f>'Int3'!$D$16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Grade 9</c:v>
                </c:pt>
                <c:pt idx="2">
                  <c:v>Grade 10</c:v>
                </c:pt>
                <c:pt idx="3">
                  <c:v>Grade 11</c:v>
                </c:pt>
                <c:pt idx="4">
                  <c:v>Grade 12</c:v>
                </c:pt>
              </c:strCache>
            </c:strRef>
          </c:cat>
          <c:val>
            <c:numRef>
              <c:f>'Int3'!$E$16:$I$16</c:f>
              <c:numCache>
                <c:formatCode>0%</c:formatCode>
                <c:ptCount val="5"/>
                <c:pt idx="0">
                  <c:v>0.74193548387096775</c:v>
                </c:pt>
                <c:pt idx="1">
                  <c:v>0.81818181818181823</c:v>
                </c:pt>
                <c:pt idx="2">
                  <c:v>0.7</c:v>
                </c:pt>
                <c:pt idx="3">
                  <c:v>0.8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4C-4071-923F-1EFB843802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9141040"/>
        <c:axId val="1579143200"/>
      </c:barChart>
      <c:catAx>
        <c:axId val="15791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3200"/>
        <c:crosses val="autoZero"/>
        <c:auto val="1"/>
        <c:lblAlgn val="ctr"/>
        <c:lblOffset val="100"/>
        <c:noMultiLvlLbl val="0"/>
      </c:catAx>
      <c:valAx>
        <c:axId val="1579143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Intervention #4 - Disaggregated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'Int4'!$D$7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'Int4'!$E$7:$I$7</c:f>
              <c:numCache>
                <c:formatCode>0%</c:formatCode>
                <c:ptCount val="5"/>
                <c:pt idx="0">
                  <c:v>0.8</c:v>
                </c:pt>
                <c:pt idx="1">
                  <c:v>0.5714285714285714</c:v>
                </c:pt>
                <c:pt idx="2">
                  <c:v>0.83333333333333337</c:v>
                </c:pt>
                <c:pt idx="3">
                  <c:v>0.75</c:v>
                </c:pt>
                <c:pt idx="4">
                  <c:v>0.92307692307692313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2-47C2-8257-7C28DF1820BF}"/>
            </c:ext>
          </c:extLst>
        </c:ser>
        <c:ser>
          <c:idx val="1"/>
          <c:order val="1"/>
          <c:tx>
            <c:strRef>
              <c:f>'Int4'!$D$8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8EB1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'Int4'!$E$8:$I$8</c:f>
              <c:numCache>
                <c:formatCode>0%</c:formatCode>
                <c:ptCount val="5"/>
                <c:pt idx="0">
                  <c:v>0.9</c:v>
                </c:pt>
                <c:pt idx="1">
                  <c:v>0.8</c:v>
                </c:pt>
                <c:pt idx="2">
                  <c:v>0.90909090909090906</c:v>
                </c:pt>
                <c:pt idx="3">
                  <c:v>0.875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2-47C2-8257-7C28DF1820BF}"/>
            </c:ext>
          </c:extLst>
        </c:ser>
        <c:ser>
          <c:idx val="2"/>
          <c:order val="2"/>
          <c:tx>
            <c:strRef>
              <c:f>'Int4'!$D$9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'Int4'!$E$9:$I$9</c:f>
              <c:numCache>
                <c:formatCode>0%</c:formatCode>
                <c:ptCount val="5"/>
                <c:pt idx="0">
                  <c:v>0.70731707317073167</c:v>
                </c:pt>
                <c:pt idx="1">
                  <c:v>0.55555555555555558</c:v>
                </c:pt>
                <c:pt idx="2">
                  <c:v>0.76923076923076927</c:v>
                </c:pt>
                <c:pt idx="3">
                  <c:v>0.6</c:v>
                </c:pt>
                <c:pt idx="4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A2-47C2-8257-7C28DF1820BF}"/>
            </c:ext>
          </c:extLst>
        </c:ser>
        <c:ser>
          <c:idx val="3"/>
          <c:order val="3"/>
          <c:tx>
            <c:strRef>
              <c:f>'Int4'!$D$10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'Int4'!$E$10:$I$10</c:f>
              <c:numCache>
                <c:formatCode>0%</c:formatCode>
                <c:ptCount val="5"/>
                <c:pt idx="0">
                  <c:v>0.6097560975609756</c:v>
                </c:pt>
                <c:pt idx="1">
                  <c:v>0.5</c:v>
                </c:pt>
                <c:pt idx="2">
                  <c:v>0.75</c:v>
                </c:pt>
                <c:pt idx="3">
                  <c:v>0.45454545454545453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A2-47C2-8257-7C28DF1820BF}"/>
            </c:ext>
          </c:extLst>
        </c:ser>
        <c:ser>
          <c:idx val="4"/>
          <c:order val="4"/>
          <c:tx>
            <c:strRef>
              <c:f>'Int4'!$D$11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'Int4'!$E$11:$I$11</c:f>
              <c:numCache>
                <c:formatCode>0%</c:formatCode>
                <c:ptCount val="5"/>
                <c:pt idx="0">
                  <c:v>0.7</c:v>
                </c:pt>
                <c:pt idx="1">
                  <c:v>0.625</c:v>
                </c:pt>
                <c:pt idx="2">
                  <c:v>0.76923076923076927</c:v>
                </c:pt>
                <c:pt idx="3">
                  <c:v>0.55555555555555558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A2-47C2-8257-7C28DF1820BF}"/>
            </c:ext>
          </c:extLst>
        </c:ser>
        <c:ser>
          <c:idx val="5"/>
          <c:order val="5"/>
          <c:tx>
            <c:strRef>
              <c:f>'Int4'!$D$12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'Int4'!$E$12:$I$12</c:f>
              <c:numCache>
                <c:formatCode>0%</c:formatCode>
                <c:ptCount val="5"/>
                <c:pt idx="0">
                  <c:v>0.68292682926829273</c:v>
                </c:pt>
                <c:pt idx="1">
                  <c:v>0.5</c:v>
                </c:pt>
                <c:pt idx="2">
                  <c:v>0.75</c:v>
                </c:pt>
                <c:pt idx="3">
                  <c:v>0.77777777777777779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A2-47C2-8257-7C28DF1820BF}"/>
            </c:ext>
          </c:extLst>
        </c:ser>
        <c:ser>
          <c:idx val="6"/>
          <c:order val="6"/>
          <c:tx>
            <c:strRef>
              <c:f>'Int4'!$D$13</c:f>
              <c:strCache>
                <c:ptCount val="1"/>
                <c:pt idx="0">
                  <c:v>March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'Int4'!$E$13:$I$13</c:f>
              <c:numCache>
                <c:formatCode>0%</c:formatCode>
                <c:ptCount val="5"/>
                <c:pt idx="0">
                  <c:v>0.75</c:v>
                </c:pt>
                <c:pt idx="1">
                  <c:v>0.66666666666666663</c:v>
                </c:pt>
                <c:pt idx="2">
                  <c:v>0.83333333333333337</c:v>
                </c:pt>
                <c:pt idx="3">
                  <c:v>0.72727272727272729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A2-47C2-8257-7C28DF1820BF}"/>
            </c:ext>
          </c:extLst>
        </c:ser>
        <c:ser>
          <c:idx val="7"/>
          <c:order val="7"/>
          <c:tx>
            <c:strRef>
              <c:f>'Int4'!$D$14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B9D0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'Int4'!$E$14:$I$14</c:f>
              <c:numCache>
                <c:formatCode>0%</c:formatCode>
                <c:ptCount val="5"/>
                <c:pt idx="0">
                  <c:v>0.68292682926829273</c:v>
                </c:pt>
                <c:pt idx="1">
                  <c:v>0.58333333333333337</c:v>
                </c:pt>
                <c:pt idx="2">
                  <c:v>0.72727272727272729</c:v>
                </c:pt>
                <c:pt idx="3">
                  <c:v>0.77777777777777779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A2-47C2-8257-7C28DF1820BF}"/>
            </c:ext>
          </c:extLst>
        </c:ser>
        <c:ser>
          <c:idx val="8"/>
          <c:order val="8"/>
          <c:tx>
            <c:strRef>
              <c:f>'Int4'!$D$15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493A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'Int4'!$E$15:$I$15</c:f>
              <c:numCache>
                <c:formatCode>0%</c:formatCode>
                <c:ptCount val="5"/>
                <c:pt idx="0">
                  <c:v>0.72499999999999998</c:v>
                </c:pt>
                <c:pt idx="1">
                  <c:v>0.53846153846153844</c:v>
                </c:pt>
                <c:pt idx="2">
                  <c:v>0.81818181818181823</c:v>
                </c:pt>
                <c:pt idx="3">
                  <c:v>0.75</c:v>
                </c:pt>
                <c:pt idx="4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A2-47C2-8257-7C28DF1820BF}"/>
            </c:ext>
          </c:extLst>
        </c:ser>
        <c:ser>
          <c:idx val="9"/>
          <c:order val="9"/>
          <c:tx>
            <c:strRef>
              <c:f>'Int4'!$D$16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'Int4'!$E$16:$I$16</c:f>
              <c:numCache>
                <c:formatCode>0%</c:formatCode>
                <c:ptCount val="5"/>
                <c:pt idx="0">
                  <c:v>0.82499999999999996</c:v>
                </c:pt>
                <c:pt idx="1">
                  <c:v>0.8</c:v>
                </c:pt>
                <c:pt idx="2">
                  <c:v>0.83333333333333337</c:v>
                </c:pt>
                <c:pt idx="3">
                  <c:v>0.75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A2-47C2-8257-7C28DF1820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9141040"/>
        <c:axId val="1579143200"/>
      </c:barChart>
      <c:catAx>
        <c:axId val="15791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3200"/>
        <c:crosses val="autoZero"/>
        <c:auto val="1"/>
        <c:lblAlgn val="ctr"/>
        <c:lblOffset val="100"/>
        <c:noMultiLvlLbl val="0"/>
      </c:catAx>
      <c:valAx>
        <c:axId val="1579143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Intervention #5 - Disaggregated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'Int5'!$D$7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'Int5'!$E$7:$I$7</c:f>
              <c:numCache>
                <c:formatCode>0%</c:formatCode>
                <c:ptCount val="5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0.5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7-4D95-9CF6-AC88A30317DE}"/>
            </c:ext>
          </c:extLst>
        </c:ser>
        <c:ser>
          <c:idx val="1"/>
          <c:order val="1"/>
          <c:tx>
            <c:strRef>
              <c:f>'Int5'!$D$8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8EB1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'Int5'!$E$8:$I$8</c:f>
              <c:numCache>
                <c:formatCode>0%</c:formatCode>
                <c:ptCount val="5"/>
                <c:pt idx="0">
                  <c:v>0.75</c:v>
                </c:pt>
                <c:pt idx="1">
                  <c:v>0.5</c:v>
                </c:pt>
                <c:pt idx="2">
                  <c:v>1</c:v>
                </c:pt>
                <c:pt idx="3">
                  <c:v>1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7-4D95-9CF6-AC88A30317DE}"/>
            </c:ext>
          </c:extLst>
        </c:ser>
        <c:ser>
          <c:idx val="2"/>
          <c:order val="2"/>
          <c:tx>
            <c:strRef>
              <c:f>'Int5'!$D$9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'Int5'!$E$9:$I$9</c:f>
              <c:numCache>
                <c:formatCode>0%</c:formatCode>
                <c:ptCount val="5"/>
                <c:pt idx="0">
                  <c:v>0.7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1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47-4D95-9CF6-AC88A30317DE}"/>
            </c:ext>
          </c:extLst>
        </c:ser>
        <c:ser>
          <c:idx val="3"/>
          <c:order val="3"/>
          <c:tx>
            <c:strRef>
              <c:f>'Int5'!$D$10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'Int5'!$E$10:$I$10</c:f>
              <c:numCache>
                <c:formatCode>0%</c:formatCode>
                <c:ptCount val="5"/>
                <c:pt idx="0">
                  <c:v>0.66666666666666663</c:v>
                </c:pt>
                <c:pt idx="1">
                  <c:v>0.5</c:v>
                </c:pt>
                <c:pt idx="2">
                  <c:v>0.66666666666666663</c:v>
                </c:pt>
                <c:pt idx="3">
                  <c:v>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47-4D95-9CF6-AC88A30317DE}"/>
            </c:ext>
          </c:extLst>
        </c:ser>
        <c:ser>
          <c:idx val="4"/>
          <c:order val="4"/>
          <c:tx>
            <c:strRef>
              <c:f>'Int5'!$D$11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'Int5'!$E$11:$I$11</c:f>
              <c:numCache>
                <c:formatCode>0%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47-4D95-9CF6-AC88A30317DE}"/>
            </c:ext>
          </c:extLst>
        </c:ser>
        <c:ser>
          <c:idx val="5"/>
          <c:order val="5"/>
          <c:tx>
            <c:strRef>
              <c:f>'Int5'!$D$12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'Int5'!$E$12:$I$12</c:f>
              <c:numCache>
                <c:formatCode>0%</c:formatCode>
                <c:ptCount val="5"/>
                <c:pt idx="0">
                  <c:v>0.8</c:v>
                </c:pt>
                <c:pt idx="1">
                  <c:v>0.5</c:v>
                </c:pt>
                <c:pt idx="2">
                  <c:v>0.66666666666666663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47-4D95-9CF6-AC88A30317DE}"/>
            </c:ext>
          </c:extLst>
        </c:ser>
        <c:ser>
          <c:idx val="6"/>
          <c:order val="6"/>
          <c:tx>
            <c:strRef>
              <c:f>'Int5'!$D$13</c:f>
              <c:strCache>
                <c:ptCount val="1"/>
                <c:pt idx="0">
                  <c:v>March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'Int5'!$E$13:$I$13</c:f>
              <c:numCache>
                <c:formatCode>0%</c:formatCode>
                <c:ptCount val="5"/>
                <c:pt idx="0">
                  <c:v>0.7142857142857143</c:v>
                </c:pt>
                <c:pt idx="1">
                  <c:v>1</c:v>
                </c:pt>
                <c:pt idx="2">
                  <c:v>0.5</c:v>
                </c:pt>
                <c:pt idx="3">
                  <c:v>1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47-4D95-9CF6-AC88A30317DE}"/>
            </c:ext>
          </c:extLst>
        </c:ser>
        <c:ser>
          <c:idx val="7"/>
          <c:order val="7"/>
          <c:tx>
            <c:strRef>
              <c:f>'Int5'!$D$14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B9D0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'Int5'!$E$14:$I$14</c:f>
              <c:numCache>
                <c:formatCode>0%</c:formatCode>
                <c:ptCount val="5"/>
                <c:pt idx="0">
                  <c:v>0.77777777777777779</c:v>
                </c:pt>
                <c:pt idx="1">
                  <c:v>1</c:v>
                </c:pt>
                <c:pt idx="2">
                  <c:v>0.66666666666666663</c:v>
                </c:pt>
                <c:pt idx="3">
                  <c:v>0.75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47-4D95-9CF6-AC88A30317DE}"/>
            </c:ext>
          </c:extLst>
        </c:ser>
        <c:ser>
          <c:idx val="8"/>
          <c:order val="8"/>
          <c:tx>
            <c:strRef>
              <c:f>'Int5'!$D$15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493A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'Int5'!$E$15:$I$15</c:f>
              <c:numCache>
                <c:formatCode>0%</c:formatCode>
                <c:ptCount val="5"/>
                <c:pt idx="0">
                  <c:v>0.88888888888888884</c:v>
                </c:pt>
                <c:pt idx="1">
                  <c:v>1</c:v>
                </c:pt>
                <c:pt idx="2">
                  <c:v>0.66666666666666663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47-4D95-9CF6-AC88A30317DE}"/>
            </c:ext>
          </c:extLst>
        </c:ser>
        <c:ser>
          <c:idx val="9"/>
          <c:order val="9"/>
          <c:tx>
            <c:strRef>
              <c:f>'Int5'!$D$16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'Int5'!$E$16:$I$16</c:f>
              <c:numCache>
                <c:formatCode>0%</c:formatCode>
                <c:ptCount val="5"/>
                <c:pt idx="0">
                  <c:v>0.8</c:v>
                </c:pt>
                <c:pt idx="1">
                  <c:v>1</c:v>
                </c:pt>
                <c:pt idx="2">
                  <c:v>0.66666666666666663</c:v>
                </c:pt>
                <c:pt idx="3">
                  <c:v>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47-4D95-9CF6-AC88A30317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9141040"/>
        <c:axId val="1579143200"/>
      </c:barChart>
      <c:catAx>
        <c:axId val="15791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3200"/>
        <c:crosses val="autoZero"/>
        <c:auto val="1"/>
        <c:lblAlgn val="ctr"/>
        <c:lblOffset val="100"/>
        <c:noMultiLvlLbl val="0"/>
      </c:catAx>
      <c:valAx>
        <c:axId val="1579143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Sept!$Q$4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Sept!$P$5:$P$9</c:f>
              <c:strCache>
                <c:ptCount val="5"/>
                <c:pt idx="0">
                  <c:v>#1: Self-Esteem Group</c:v>
                </c:pt>
                <c:pt idx="1">
                  <c:v>#2: Mentoring</c:v>
                </c:pt>
                <c:pt idx="2">
                  <c:v>#3: CICO</c:v>
                </c:pt>
                <c:pt idx="3">
                  <c:v>#4: Social Skills Group</c:v>
                </c:pt>
                <c:pt idx="4">
                  <c:v>#5: CBITS</c:v>
                </c:pt>
              </c:strCache>
            </c:strRef>
          </c:cat>
          <c:val>
            <c:numRef>
              <c:f>Sept!$Q$5:$Q$9</c:f>
              <c:numCache>
                <c:formatCode>0%</c:formatCode>
                <c:ptCount val="5"/>
                <c:pt idx="0">
                  <c:v>0.75862068965517238</c:v>
                </c:pt>
                <c:pt idx="1">
                  <c:v>0.66666666666666663</c:v>
                </c:pt>
                <c:pt idx="2">
                  <c:v>0.7857142857142857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E-45A5-9797-14CBAF20D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Oct!$Q$4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Oct!$P$5:$P$9</c:f>
              <c:strCache>
                <c:ptCount val="5"/>
                <c:pt idx="0">
                  <c:v>#1: Self-Esteem Group</c:v>
                </c:pt>
                <c:pt idx="1">
                  <c:v>#2: Mentoring</c:v>
                </c:pt>
                <c:pt idx="2">
                  <c:v>#3: CICO</c:v>
                </c:pt>
                <c:pt idx="3">
                  <c:v>#4: Social Skills Group</c:v>
                </c:pt>
                <c:pt idx="4">
                  <c:v>#5: CBITS</c:v>
                </c:pt>
              </c:strCache>
            </c:strRef>
          </c:cat>
          <c:val>
            <c:numRef>
              <c:f>Oct!$Q$5:$Q$9</c:f>
              <c:numCache>
                <c:formatCode>0%</c:formatCode>
                <c:ptCount val="5"/>
                <c:pt idx="0">
                  <c:v>0.80645161290322576</c:v>
                </c:pt>
                <c:pt idx="1">
                  <c:v>0.65384615384615385</c:v>
                </c:pt>
                <c:pt idx="2">
                  <c:v>0.70967741935483875</c:v>
                </c:pt>
                <c:pt idx="3">
                  <c:v>0.9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F-4018-8889-2F208D544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Nov!$Q$4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Nov!$P$5:$P$9</c:f>
              <c:strCache>
                <c:ptCount val="5"/>
                <c:pt idx="0">
                  <c:v>#1: Self-Esteem Group</c:v>
                </c:pt>
                <c:pt idx="1">
                  <c:v>#2: Mentoring</c:v>
                </c:pt>
                <c:pt idx="2">
                  <c:v>#3: CICO</c:v>
                </c:pt>
                <c:pt idx="3">
                  <c:v>#4: Social Skills Group</c:v>
                </c:pt>
                <c:pt idx="4">
                  <c:v>#5: CBITS</c:v>
                </c:pt>
              </c:strCache>
            </c:strRef>
          </c:cat>
          <c:val>
            <c:numRef>
              <c:f>Nov!$Q$5:$Q$9</c:f>
              <c:numCache>
                <c:formatCode>0%</c:formatCode>
                <c:ptCount val="5"/>
                <c:pt idx="0">
                  <c:v>0.75757575757575757</c:v>
                </c:pt>
                <c:pt idx="1">
                  <c:v>0.62962962962962965</c:v>
                </c:pt>
                <c:pt idx="2">
                  <c:v>0.75862068965517238</c:v>
                </c:pt>
                <c:pt idx="3">
                  <c:v>0.70731707317073167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2-4101-96BB-5AEDAEB9B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Dec!$Q$4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Dec!$P$5:$P$9</c:f>
              <c:strCache>
                <c:ptCount val="5"/>
                <c:pt idx="0">
                  <c:v>#1: Self-Esteem Group</c:v>
                </c:pt>
                <c:pt idx="1">
                  <c:v>#2: Mentoring</c:v>
                </c:pt>
                <c:pt idx="2">
                  <c:v>#3: CICO</c:v>
                </c:pt>
                <c:pt idx="3">
                  <c:v>#4: Social Skills Group</c:v>
                </c:pt>
                <c:pt idx="4">
                  <c:v>#5: CBITS</c:v>
                </c:pt>
              </c:strCache>
            </c:strRef>
          </c:cat>
          <c:val>
            <c:numRef>
              <c:f>Dec!$Q$5:$Q$9</c:f>
              <c:numCache>
                <c:formatCode>0%</c:formatCode>
                <c:ptCount val="5"/>
                <c:pt idx="0">
                  <c:v>0.77419354838709675</c:v>
                </c:pt>
                <c:pt idx="1">
                  <c:v>0.70370370370370372</c:v>
                </c:pt>
                <c:pt idx="2">
                  <c:v>0.67741935483870963</c:v>
                </c:pt>
                <c:pt idx="3">
                  <c:v>0.6097560975609756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F-4D8B-B3C8-AC12A3C5F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493352</xdr:colOff>
      <xdr:row>18</xdr:row>
      <xdr:rowOff>45904</xdr:rowOff>
    </xdr:from>
    <xdr:to>
      <xdr:col>18</xdr:col>
      <xdr:colOff>1063434</xdr:colOff>
      <xdr:row>43</xdr:row>
      <xdr:rowOff>114759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077B9A-6450-DBFE-8418-1778FDEA71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FB93B4-793F-4242-9088-7B8DB56EC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0172AD-5549-4573-8F16-25EA727F8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CDEC81-DA78-4532-AEC1-0933F777C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BD4903-947D-430A-839F-3F0D25B70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A23C0D-5BB2-4C8C-B38B-298EEEB8F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341523-2217-427D-885A-A6E081F24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493352</xdr:colOff>
      <xdr:row>18</xdr:row>
      <xdr:rowOff>45904</xdr:rowOff>
    </xdr:from>
    <xdr:to>
      <xdr:col>18</xdr:col>
      <xdr:colOff>1063434</xdr:colOff>
      <xdr:row>43</xdr:row>
      <xdr:rowOff>114759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4E7A08-AB0D-4F3D-9945-17338A1C0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493352</xdr:colOff>
      <xdr:row>18</xdr:row>
      <xdr:rowOff>45904</xdr:rowOff>
    </xdr:from>
    <xdr:to>
      <xdr:col>18</xdr:col>
      <xdr:colOff>1063434</xdr:colOff>
      <xdr:row>43</xdr:row>
      <xdr:rowOff>114759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AE5D61-2796-4D94-8358-0AEBD680A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493352</xdr:colOff>
      <xdr:row>18</xdr:row>
      <xdr:rowOff>45904</xdr:rowOff>
    </xdr:from>
    <xdr:to>
      <xdr:col>18</xdr:col>
      <xdr:colOff>1063434</xdr:colOff>
      <xdr:row>43</xdr:row>
      <xdr:rowOff>114759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FFA938-EA8C-4943-8345-84ACC91E7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493352</xdr:colOff>
      <xdr:row>18</xdr:row>
      <xdr:rowOff>45904</xdr:rowOff>
    </xdr:from>
    <xdr:to>
      <xdr:col>18</xdr:col>
      <xdr:colOff>1063434</xdr:colOff>
      <xdr:row>43</xdr:row>
      <xdr:rowOff>114759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F82D7E-C67D-4344-AB32-20DB384B2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63F46A-C9CD-4BF5-AE29-5DC95E9EC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9F96AF-57D9-48A8-A2EE-CBF0A3A94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20C3CC-08C1-4DF6-BEA6-24AC43105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238"/>
  <sheetViews>
    <sheetView showGridLines="0" zoomScale="61" zoomScaleNormal="100" zoomScalePageLayoutView="110" workbookViewId="0">
      <selection activeCell="G64" sqref="G64"/>
    </sheetView>
  </sheetViews>
  <sheetFormatPr defaultColWidth="9.1796875" defaultRowHeight="14.5" x14ac:dyDescent="0.35"/>
  <cols>
    <col min="1" max="1" width="15.7265625" style="4" customWidth="1"/>
    <col min="2" max="2" width="8.36328125" style="4" customWidth="1"/>
    <col min="3" max="3" width="8.453125" style="4" customWidth="1"/>
    <col min="4" max="4" width="8.26953125" style="4" customWidth="1"/>
    <col min="5" max="5" width="8.36328125" style="4" customWidth="1"/>
    <col min="6" max="7" width="8.26953125" style="4" customWidth="1"/>
    <col min="8" max="8" width="9.08984375" style="4" customWidth="1"/>
    <col min="9" max="9" width="9" style="4" customWidth="1"/>
    <col min="10" max="10" width="9.54296875" style="4" customWidth="1"/>
    <col min="11" max="11" width="9.6328125" style="4" customWidth="1"/>
    <col min="12" max="12" width="11.1796875" style="4" customWidth="1"/>
    <col min="13" max="13" width="11.26953125" style="4" customWidth="1"/>
    <col min="14" max="14" width="11.08984375" style="4" customWidth="1"/>
    <col min="15" max="15" width="9.90625" style="4" bestFit="1" customWidth="1"/>
    <col min="16" max="16" width="10" style="4" bestFit="1" customWidth="1"/>
    <col min="17" max="17" width="9.90625" style="4" customWidth="1"/>
    <col min="18" max="18" width="10" style="4" bestFit="1" customWidth="1"/>
    <col min="19" max="19" width="9.90625" style="4" bestFit="1" customWidth="1"/>
    <col min="20" max="20" width="10.90625" style="4" customWidth="1"/>
    <col min="21" max="21" width="9.90625" style="4" customWidth="1"/>
    <col min="22" max="22" width="10" style="4" bestFit="1" customWidth="1"/>
    <col min="23" max="23" width="5.453125" style="7" bestFit="1" customWidth="1"/>
    <col min="24" max="24" width="4" style="7" bestFit="1" customWidth="1"/>
    <col min="25" max="25" width="3.453125" style="7" bestFit="1" customWidth="1"/>
    <col min="26" max="26" width="4.6328125" style="7" customWidth="1"/>
    <col min="27" max="27" width="5.6328125" style="7" customWidth="1"/>
    <col min="28" max="28" width="4" style="7" bestFit="1" customWidth="1"/>
    <col min="29" max="29" width="3.453125" style="7" bestFit="1" customWidth="1"/>
    <col min="30" max="31" width="5.36328125" style="7" customWidth="1"/>
    <col min="32" max="32" width="4" style="7" bestFit="1" customWidth="1"/>
    <col min="33" max="33" width="3.453125" style="7" bestFit="1" customWidth="1"/>
    <col min="34" max="34" width="4.36328125" style="7" customWidth="1"/>
    <col min="35" max="35" width="5" style="7" customWidth="1"/>
    <col min="36" max="36" width="4.453125" style="7" customWidth="1"/>
    <col min="37" max="37" width="3.453125" style="7" bestFit="1" customWidth="1"/>
    <col min="38" max="38" width="4.81640625" style="7" customWidth="1"/>
    <col min="39" max="39" width="5" style="7" customWidth="1"/>
    <col min="40" max="88" width="9.1796875" style="7"/>
    <col min="89" max="16384" width="9.1796875" style="4"/>
  </cols>
  <sheetData>
    <row r="1" spans="1:88" s="25" customFormat="1" ht="18.5" x14ac:dyDescent="0.45">
      <c r="A1" s="207" t="s">
        <v>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93" t="s">
        <v>10</v>
      </c>
      <c r="M1" s="206" t="s">
        <v>61</v>
      </c>
      <c r="N1" s="206"/>
      <c r="O1" s="206"/>
      <c r="P1" s="206"/>
      <c r="Q1" s="206"/>
      <c r="R1" s="206"/>
      <c r="S1" s="94" t="s">
        <v>11</v>
      </c>
      <c r="T1" s="206" t="s">
        <v>62</v>
      </c>
      <c r="U1" s="206"/>
      <c r="V1" s="95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</row>
    <row r="2" spans="1:88" s="1" customFormat="1" ht="4.25" customHeight="1" x14ac:dyDescent="0.35">
      <c r="L2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</row>
    <row r="3" spans="1:88" s="1" customFormat="1" ht="37.5" customHeight="1" thickBot="1" x14ac:dyDescent="0.4">
      <c r="A3" s="208" t="s">
        <v>43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64"/>
      <c r="W3" s="27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</row>
    <row r="4" spans="1:88" s="3" customFormat="1" ht="27" customHeight="1" thickBot="1" x14ac:dyDescent="0.4">
      <c r="A4" s="192" t="s">
        <v>44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4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</row>
    <row r="5" spans="1:88" s="3" customFormat="1" ht="39.5" thickBot="1" x14ac:dyDescent="0.4">
      <c r="A5" s="70"/>
      <c r="B5" s="149" t="s">
        <v>45</v>
      </c>
      <c r="C5" s="150" t="s">
        <v>46</v>
      </c>
      <c r="D5" s="151" t="s">
        <v>47</v>
      </c>
      <c r="E5" s="150" t="s">
        <v>48</v>
      </c>
      <c r="F5" s="152" t="s">
        <v>39</v>
      </c>
      <c r="G5" s="153" t="str">
        <f>B5</f>
        <v>Black/ African American</v>
      </c>
      <c r="H5" s="154" t="str">
        <f>C5</f>
        <v>Hispanic/ Latinx</v>
      </c>
      <c r="I5" s="155" t="str">
        <f>D5</f>
        <v>White/ Caucasian</v>
      </c>
      <c r="J5" s="156" t="str">
        <f>E5</f>
        <v>Other</v>
      </c>
      <c r="K5" s="157" t="s">
        <v>35</v>
      </c>
      <c r="L5" s="196" t="s">
        <v>35</v>
      </c>
      <c r="M5" s="197"/>
      <c r="N5" s="199" t="str">
        <f>B5</f>
        <v>Black/ African American</v>
      </c>
      <c r="O5" s="200"/>
      <c r="P5" s="201" t="str">
        <f>C5</f>
        <v>Hispanic/ Latinx</v>
      </c>
      <c r="Q5" s="201"/>
      <c r="R5" s="199" t="str">
        <f>D5</f>
        <v>White/ Caucasian</v>
      </c>
      <c r="S5" s="200"/>
      <c r="T5" s="201" t="str">
        <f>E5</f>
        <v>Other</v>
      </c>
      <c r="U5" s="202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</row>
    <row r="6" spans="1:88" customFormat="1" ht="40" customHeight="1" thickBot="1" x14ac:dyDescent="0.4">
      <c r="A6" s="71" t="s">
        <v>13</v>
      </c>
      <c r="B6" s="182" t="s">
        <v>37</v>
      </c>
      <c r="C6" s="183"/>
      <c r="D6" s="183"/>
      <c r="E6" s="183"/>
      <c r="F6" s="184"/>
      <c r="G6" s="185" t="s">
        <v>38</v>
      </c>
      <c r="H6" s="186"/>
      <c r="I6" s="186"/>
      <c r="J6" s="186"/>
      <c r="K6" s="198"/>
      <c r="L6" s="125" t="s">
        <v>29</v>
      </c>
      <c r="M6" s="126" t="s">
        <v>30</v>
      </c>
      <c r="N6" s="127" t="s">
        <v>29</v>
      </c>
      <c r="O6" s="128" t="s">
        <v>30</v>
      </c>
      <c r="P6" s="129" t="s">
        <v>29</v>
      </c>
      <c r="Q6" s="130" t="s">
        <v>30</v>
      </c>
      <c r="R6" s="131" t="s">
        <v>29</v>
      </c>
      <c r="S6" s="128" t="s">
        <v>30</v>
      </c>
      <c r="T6" s="132" t="s">
        <v>29</v>
      </c>
      <c r="U6" s="133" t="s">
        <v>30</v>
      </c>
      <c r="V6" s="4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</row>
    <row r="7" spans="1:88" ht="17" customHeight="1" x14ac:dyDescent="0.35">
      <c r="A7" s="28" t="s">
        <v>0</v>
      </c>
      <c r="B7" s="61">
        <v>10</v>
      </c>
      <c r="C7" s="84">
        <v>5</v>
      </c>
      <c r="D7" s="47">
        <v>11</v>
      </c>
      <c r="E7" s="84">
        <v>3</v>
      </c>
      <c r="F7" s="114">
        <f>SUM(B7:E7)</f>
        <v>29</v>
      </c>
      <c r="G7" s="61">
        <v>9</v>
      </c>
      <c r="H7" s="84">
        <v>3</v>
      </c>
      <c r="I7" s="47">
        <v>9</v>
      </c>
      <c r="J7" s="84">
        <v>1</v>
      </c>
      <c r="K7" s="114">
        <f>SUM(G7:J7)</f>
        <v>22</v>
      </c>
      <c r="L7" s="78">
        <f>IFERROR(K7/F7, " ")</f>
        <v>0.75862068965517238</v>
      </c>
      <c r="M7" s="79">
        <f>IFERROR(1-L7, " ")</f>
        <v>0.24137931034482762</v>
      </c>
      <c r="N7" s="80">
        <f>IFERROR(G7/B7, " ")</f>
        <v>0.9</v>
      </c>
      <c r="O7" s="81">
        <f>IFERROR(1-N7, " ")</f>
        <v>9.9999999999999978E-2</v>
      </c>
      <c r="P7" s="87">
        <f>IFERROR(H7/C7, " ")</f>
        <v>0.6</v>
      </c>
      <c r="Q7" s="88">
        <f>IFERROR(1-P7, " ")</f>
        <v>0.4</v>
      </c>
      <c r="R7" s="82">
        <f>IFERROR(I7/D7, " ")</f>
        <v>0.81818181818181823</v>
      </c>
      <c r="S7" s="81">
        <f>IFERROR(1-R7, " ")</f>
        <v>0.18181818181818177</v>
      </c>
      <c r="T7" s="87">
        <f>IFERROR(J7/E7, " ")</f>
        <v>0.33333333333333331</v>
      </c>
      <c r="U7" s="91">
        <f>IFERROR(1-T7, " ")</f>
        <v>0.66666666666666674</v>
      </c>
    </row>
    <row r="8" spans="1:88" ht="17" customHeight="1" x14ac:dyDescent="0.35">
      <c r="A8" s="29" t="s">
        <v>1</v>
      </c>
      <c r="B8" s="62">
        <v>10</v>
      </c>
      <c r="C8" s="85">
        <v>6</v>
      </c>
      <c r="D8" s="59">
        <v>12</v>
      </c>
      <c r="E8" s="85">
        <v>3</v>
      </c>
      <c r="F8" s="115">
        <f t="shared" ref="F8:F16" si="0">SUM(B8:E8)</f>
        <v>31</v>
      </c>
      <c r="G8" s="62">
        <v>9</v>
      </c>
      <c r="H8" s="85">
        <v>5</v>
      </c>
      <c r="I8" s="59">
        <v>10</v>
      </c>
      <c r="J8" s="85">
        <v>1</v>
      </c>
      <c r="K8" s="115">
        <f>SUM(G8:J8)</f>
        <v>25</v>
      </c>
      <c r="L8" s="76">
        <f>IFERROR(K8/F8, " ")</f>
        <v>0.80645161290322576</v>
      </c>
      <c r="M8" s="77">
        <f>IFERROR(1-L8, " ")</f>
        <v>0.19354838709677424</v>
      </c>
      <c r="N8" s="75">
        <f>IFERROR(G8/B8, " ")</f>
        <v>0.9</v>
      </c>
      <c r="O8" s="48">
        <f>IFERROR(1-N8, " ")</f>
        <v>9.9999999999999978E-2</v>
      </c>
      <c r="P8" s="89">
        <f>IFERROR(H8/C8, " ")</f>
        <v>0.83333333333333337</v>
      </c>
      <c r="Q8" s="90">
        <f>IFERROR(1-P8, " ")</f>
        <v>0.16666666666666663</v>
      </c>
      <c r="R8" s="57">
        <f>IFERROR(I8/D8, " ")</f>
        <v>0.83333333333333337</v>
      </c>
      <c r="S8" s="48">
        <f>IFERROR(1-R8, " ")</f>
        <v>0.16666666666666663</v>
      </c>
      <c r="T8" s="89">
        <f>IFERROR(J8/E8, " ")</f>
        <v>0.33333333333333331</v>
      </c>
      <c r="U8" s="92">
        <f>IFERROR(1-T8, " ")</f>
        <v>0.66666666666666674</v>
      </c>
    </row>
    <row r="9" spans="1:88" ht="17" customHeight="1" x14ac:dyDescent="0.35">
      <c r="A9" s="29" t="s">
        <v>2</v>
      </c>
      <c r="B9" s="62">
        <v>10</v>
      </c>
      <c r="C9" s="85">
        <v>7</v>
      </c>
      <c r="D9" s="59">
        <v>12</v>
      </c>
      <c r="E9" s="85">
        <v>4</v>
      </c>
      <c r="F9" s="115">
        <f t="shared" si="0"/>
        <v>33</v>
      </c>
      <c r="G9" s="62">
        <v>8</v>
      </c>
      <c r="H9" s="85">
        <v>5</v>
      </c>
      <c r="I9" s="59">
        <v>10</v>
      </c>
      <c r="J9" s="85">
        <v>2</v>
      </c>
      <c r="K9" s="115">
        <f t="shared" ref="K9:K16" si="1">SUM(G9:J9)</f>
        <v>25</v>
      </c>
      <c r="L9" s="78">
        <f t="shared" ref="L9:L16" si="2">IFERROR(K9/F9, " ")</f>
        <v>0.75757575757575757</v>
      </c>
      <c r="M9" s="79">
        <f t="shared" ref="M9:M16" si="3">IFERROR(1-L9, " ")</f>
        <v>0.24242424242424243</v>
      </c>
      <c r="N9" s="75">
        <f>IFERROR(G9/B9, " ")</f>
        <v>0.8</v>
      </c>
      <c r="O9" s="81">
        <f t="shared" ref="O9:O16" si="4">IFERROR(1-N9, " ")</f>
        <v>0.19999999999999996</v>
      </c>
      <c r="P9" s="87">
        <f t="shared" ref="P9:P16" si="5">IFERROR(H9/C9, " ")</f>
        <v>0.7142857142857143</v>
      </c>
      <c r="Q9" s="88">
        <f t="shared" ref="Q9:Q16" si="6">IFERROR(1-P9, " ")</f>
        <v>0.2857142857142857</v>
      </c>
      <c r="R9" s="82">
        <f t="shared" ref="R9:R16" si="7">IFERROR(I9/D9, " ")</f>
        <v>0.83333333333333337</v>
      </c>
      <c r="S9" s="81">
        <f t="shared" ref="S9:S16" si="8">IFERROR(1-R9, " ")</f>
        <v>0.16666666666666663</v>
      </c>
      <c r="T9" s="87">
        <f t="shared" ref="T9:T16" si="9">IFERROR(J9/E9, " ")</f>
        <v>0.5</v>
      </c>
      <c r="U9" s="91">
        <f t="shared" ref="U9:U16" si="10">IFERROR(1-T9, " ")</f>
        <v>0.5</v>
      </c>
    </row>
    <row r="10" spans="1:88" ht="17" customHeight="1" x14ac:dyDescent="0.35">
      <c r="A10" s="29" t="s">
        <v>3</v>
      </c>
      <c r="B10" s="62">
        <v>9</v>
      </c>
      <c r="C10" s="85">
        <v>6</v>
      </c>
      <c r="D10" s="59">
        <v>11</v>
      </c>
      <c r="E10" s="85">
        <v>5</v>
      </c>
      <c r="F10" s="115">
        <f t="shared" si="0"/>
        <v>31</v>
      </c>
      <c r="G10" s="62">
        <v>8</v>
      </c>
      <c r="H10" s="85">
        <v>5</v>
      </c>
      <c r="I10" s="59">
        <v>9</v>
      </c>
      <c r="J10" s="85">
        <v>2</v>
      </c>
      <c r="K10" s="115">
        <f t="shared" si="1"/>
        <v>24</v>
      </c>
      <c r="L10" s="76">
        <f t="shared" si="2"/>
        <v>0.77419354838709675</v>
      </c>
      <c r="M10" s="77">
        <f t="shared" si="3"/>
        <v>0.22580645161290325</v>
      </c>
      <c r="N10" s="80">
        <f t="shared" ref="N10:N16" si="11">IFERROR(G10/B10, " ")</f>
        <v>0.88888888888888884</v>
      </c>
      <c r="O10" s="48">
        <f t="shared" si="4"/>
        <v>0.11111111111111116</v>
      </c>
      <c r="P10" s="89">
        <f t="shared" si="5"/>
        <v>0.83333333333333337</v>
      </c>
      <c r="Q10" s="90">
        <f t="shared" si="6"/>
        <v>0.16666666666666663</v>
      </c>
      <c r="R10" s="57">
        <f t="shared" si="7"/>
        <v>0.81818181818181823</v>
      </c>
      <c r="S10" s="48">
        <f t="shared" si="8"/>
        <v>0.18181818181818177</v>
      </c>
      <c r="T10" s="89">
        <f t="shared" si="9"/>
        <v>0.4</v>
      </c>
      <c r="U10" s="92">
        <f t="shared" si="10"/>
        <v>0.6</v>
      </c>
    </row>
    <row r="11" spans="1:88" ht="17" customHeight="1" x14ac:dyDescent="0.35">
      <c r="A11" s="29" t="s">
        <v>4</v>
      </c>
      <c r="B11" s="62">
        <v>10</v>
      </c>
      <c r="C11" s="85">
        <v>6</v>
      </c>
      <c r="D11" s="59">
        <v>12</v>
      </c>
      <c r="E11" s="85">
        <v>4</v>
      </c>
      <c r="F11" s="115">
        <f t="shared" si="0"/>
        <v>32</v>
      </c>
      <c r="G11" s="62">
        <v>8</v>
      </c>
      <c r="H11" s="85">
        <v>4</v>
      </c>
      <c r="I11" s="59">
        <v>9</v>
      </c>
      <c r="J11" s="85">
        <v>1</v>
      </c>
      <c r="K11" s="115">
        <f t="shared" si="1"/>
        <v>22</v>
      </c>
      <c r="L11" s="78">
        <f t="shared" si="2"/>
        <v>0.6875</v>
      </c>
      <c r="M11" s="79">
        <f t="shared" si="3"/>
        <v>0.3125</v>
      </c>
      <c r="N11" s="75">
        <f t="shared" si="11"/>
        <v>0.8</v>
      </c>
      <c r="O11" s="81">
        <f t="shared" si="4"/>
        <v>0.19999999999999996</v>
      </c>
      <c r="P11" s="87">
        <f t="shared" si="5"/>
        <v>0.66666666666666663</v>
      </c>
      <c r="Q11" s="88">
        <f t="shared" si="6"/>
        <v>0.33333333333333337</v>
      </c>
      <c r="R11" s="82">
        <f t="shared" si="7"/>
        <v>0.75</v>
      </c>
      <c r="S11" s="81">
        <f t="shared" si="8"/>
        <v>0.25</v>
      </c>
      <c r="T11" s="87">
        <f t="shared" si="9"/>
        <v>0.25</v>
      </c>
      <c r="U11" s="91">
        <f t="shared" si="10"/>
        <v>0.75</v>
      </c>
    </row>
    <row r="12" spans="1:88" ht="17" customHeight="1" x14ac:dyDescent="0.35">
      <c r="A12" s="29" t="s">
        <v>5</v>
      </c>
      <c r="B12" s="62">
        <v>11</v>
      </c>
      <c r="C12" s="85">
        <v>7</v>
      </c>
      <c r="D12" s="59">
        <v>11</v>
      </c>
      <c r="E12" s="85">
        <v>3</v>
      </c>
      <c r="F12" s="115">
        <f t="shared" si="0"/>
        <v>32</v>
      </c>
      <c r="G12" s="62">
        <v>9</v>
      </c>
      <c r="H12" s="85">
        <v>4</v>
      </c>
      <c r="I12" s="59">
        <v>10</v>
      </c>
      <c r="J12" s="85">
        <v>1</v>
      </c>
      <c r="K12" s="115">
        <f t="shared" si="1"/>
        <v>24</v>
      </c>
      <c r="L12" s="76">
        <f t="shared" si="2"/>
        <v>0.75</v>
      </c>
      <c r="M12" s="77">
        <f t="shared" si="3"/>
        <v>0.25</v>
      </c>
      <c r="N12" s="75">
        <f t="shared" si="11"/>
        <v>0.81818181818181823</v>
      </c>
      <c r="O12" s="48">
        <f t="shared" si="4"/>
        <v>0.18181818181818177</v>
      </c>
      <c r="P12" s="89">
        <f t="shared" si="5"/>
        <v>0.5714285714285714</v>
      </c>
      <c r="Q12" s="90">
        <f t="shared" si="6"/>
        <v>0.4285714285714286</v>
      </c>
      <c r="R12" s="57">
        <f t="shared" si="7"/>
        <v>0.90909090909090906</v>
      </c>
      <c r="S12" s="48">
        <f t="shared" si="8"/>
        <v>9.0909090909090939E-2</v>
      </c>
      <c r="T12" s="89">
        <f t="shared" si="9"/>
        <v>0.33333333333333331</v>
      </c>
      <c r="U12" s="92">
        <f t="shared" si="10"/>
        <v>0.66666666666666674</v>
      </c>
    </row>
    <row r="13" spans="1:88" ht="17" customHeight="1" x14ac:dyDescent="0.35">
      <c r="A13" s="29" t="s">
        <v>6</v>
      </c>
      <c r="B13" s="62">
        <v>11</v>
      </c>
      <c r="C13" s="85">
        <v>8</v>
      </c>
      <c r="D13" s="59">
        <v>11</v>
      </c>
      <c r="E13" s="85">
        <v>4</v>
      </c>
      <c r="F13" s="115">
        <f t="shared" si="0"/>
        <v>34</v>
      </c>
      <c r="G13" s="62">
        <v>10</v>
      </c>
      <c r="H13" s="85">
        <v>5</v>
      </c>
      <c r="I13" s="59">
        <v>9</v>
      </c>
      <c r="J13" s="85">
        <v>2</v>
      </c>
      <c r="K13" s="115">
        <f t="shared" si="1"/>
        <v>26</v>
      </c>
      <c r="L13" s="78">
        <f t="shared" si="2"/>
        <v>0.76470588235294112</v>
      </c>
      <c r="M13" s="79">
        <f t="shared" si="3"/>
        <v>0.23529411764705888</v>
      </c>
      <c r="N13" s="80">
        <f t="shared" si="11"/>
        <v>0.90909090909090906</v>
      </c>
      <c r="O13" s="81">
        <f t="shared" si="4"/>
        <v>9.0909090909090939E-2</v>
      </c>
      <c r="P13" s="87">
        <f t="shared" si="5"/>
        <v>0.625</v>
      </c>
      <c r="Q13" s="88">
        <f t="shared" si="6"/>
        <v>0.375</v>
      </c>
      <c r="R13" s="82">
        <f t="shared" si="7"/>
        <v>0.81818181818181823</v>
      </c>
      <c r="S13" s="81">
        <f t="shared" si="8"/>
        <v>0.18181818181818177</v>
      </c>
      <c r="T13" s="87">
        <f t="shared" si="9"/>
        <v>0.5</v>
      </c>
      <c r="U13" s="91">
        <f t="shared" si="10"/>
        <v>0.5</v>
      </c>
    </row>
    <row r="14" spans="1:88" ht="17" customHeight="1" x14ac:dyDescent="0.35">
      <c r="A14" s="29" t="s">
        <v>7</v>
      </c>
      <c r="B14" s="62">
        <v>10</v>
      </c>
      <c r="C14" s="85">
        <v>8</v>
      </c>
      <c r="D14" s="59">
        <v>13</v>
      </c>
      <c r="E14" s="85">
        <v>3</v>
      </c>
      <c r="F14" s="115">
        <f t="shared" si="0"/>
        <v>34</v>
      </c>
      <c r="G14" s="62">
        <v>9</v>
      </c>
      <c r="H14" s="85">
        <v>5</v>
      </c>
      <c r="I14" s="59">
        <v>11</v>
      </c>
      <c r="J14" s="85">
        <v>2</v>
      </c>
      <c r="K14" s="115">
        <f t="shared" si="1"/>
        <v>27</v>
      </c>
      <c r="L14" s="76">
        <f t="shared" si="2"/>
        <v>0.79411764705882348</v>
      </c>
      <c r="M14" s="77">
        <f t="shared" si="3"/>
        <v>0.20588235294117652</v>
      </c>
      <c r="N14" s="75">
        <f t="shared" si="11"/>
        <v>0.9</v>
      </c>
      <c r="O14" s="48">
        <f t="shared" si="4"/>
        <v>9.9999999999999978E-2</v>
      </c>
      <c r="P14" s="89">
        <f t="shared" si="5"/>
        <v>0.625</v>
      </c>
      <c r="Q14" s="90">
        <f t="shared" si="6"/>
        <v>0.375</v>
      </c>
      <c r="R14" s="57">
        <f t="shared" si="7"/>
        <v>0.84615384615384615</v>
      </c>
      <c r="S14" s="48">
        <f t="shared" si="8"/>
        <v>0.15384615384615385</v>
      </c>
      <c r="T14" s="89">
        <f t="shared" si="9"/>
        <v>0.66666666666666663</v>
      </c>
      <c r="U14" s="92">
        <f t="shared" si="10"/>
        <v>0.33333333333333337</v>
      </c>
    </row>
    <row r="15" spans="1:88" ht="17" customHeight="1" x14ac:dyDescent="0.35">
      <c r="A15" s="30" t="s">
        <v>8</v>
      </c>
      <c r="B15" s="62">
        <v>8</v>
      </c>
      <c r="C15" s="85">
        <v>7</v>
      </c>
      <c r="D15" s="59">
        <v>13</v>
      </c>
      <c r="E15" s="85">
        <v>3</v>
      </c>
      <c r="F15" s="115">
        <f t="shared" si="0"/>
        <v>31</v>
      </c>
      <c r="G15" s="62">
        <v>7</v>
      </c>
      <c r="H15" s="85">
        <v>4</v>
      </c>
      <c r="I15" s="59">
        <v>11</v>
      </c>
      <c r="J15" s="85">
        <v>1</v>
      </c>
      <c r="K15" s="115">
        <f t="shared" si="1"/>
        <v>23</v>
      </c>
      <c r="L15" s="78">
        <f t="shared" si="2"/>
        <v>0.74193548387096775</v>
      </c>
      <c r="M15" s="79">
        <f t="shared" si="3"/>
        <v>0.25806451612903225</v>
      </c>
      <c r="N15" s="75">
        <f t="shared" si="11"/>
        <v>0.875</v>
      </c>
      <c r="O15" s="81">
        <f t="shared" si="4"/>
        <v>0.125</v>
      </c>
      <c r="P15" s="87">
        <f t="shared" si="5"/>
        <v>0.5714285714285714</v>
      </c>
      <c r="Q15" s="88">
        <f t="shared" si="6"/>
        <v>0.4285714285714286</v>
      </c>
      <c r="R15" s="82">
        <f t="shared" si="7"/>
        <v>0.84615384615384615</v>
      </c>
      <c r="S15" s="81">
        <f t="shared" si="8"/>
        <v>0.15384615384615385</v>
      </c>
      <c r="T15" s="87">
        <f t="shared" si="9"/>
        <v>0.33333333333333331</v>
      </c>
      <c r="U15" s="91">
        <f t="shared" si="10"/>
        <v>0.66666666666666674</v>
      </c>
    </row>
    <row r="16" spans="1:88" ht="17" customHeight="1" thickBot="1" x14ac:dyDescent="0.4">
      <c r="A16" s="31" t="s">
        <v>19</v>
      </c>
      <c r="B16" s="63">
        <v>8</v>
      </c>
      <c r="C16" s="86">
        <v>7</v>
      </c>
      <c r="D16" s="60">
        <v>12</v>
      </c>
      <c r="E16" s="86">
        <v>5</v>
      </c>
      <c r="F16" s="116">
        <f t="shared" si="0"/>
        <v>32</v>
      </c>
      <c r="G16" s="63">
        <v>8</v>
      </c>
      <c r="H16" s="86">
        <v>4</v>
      </c>
      <c r="I16" s="60">
        <v>11</v>
      </c>
      <c r="J16" s="86">
        <v>2</v>
      </c>
      <c r="K16" s="116">
        <f t="shared" si="1"/>
        <v>25</v>
      </c>
      <c r="L16" s="160">
        <f t="shared" si="2"/>
        <v>0.78125</v>
      </c>
      <c r="M16" s="161">
        <f t="shared" si="3"/>
        <v>0.21875</v>
      </c>
      <c r="N16" s="162">
        <f t="shared" si="11"/>
        <v>1</v>
      </c>
      <c r="O16" s="163">
        <f t="shared" si="4"/>
        <v>0</v>
      </c>
      <c r="P16" s="164">
        <f t="shared" si="5"/>
        <v>0.5714285714285714</v>
      </c>
      <c r="Q16" s="165">
        <f t="shared" si="6"/>
        <v>0.4285714285714286</v>
      </c>
      <c r="R16" s="166">
        <f t="shared" si="7"/>
        <v>0.91666666666666663</v>
      </c>
      <c r="S16" s="163">
        <f t="shared" si="8"/>
        <v>8.333333333333337E-2</v>
      </c>
      <c r="T16" s="164">
        <f t="shared" si="9"/>
        <v>0.4</v>
      </c>
      <c r="U16" s="167">
        <f t="shared" si="10"/>
        <v>0.6</v>
      </c>
    </row>
    <row r="17" spans="1:88" s="1" customFormat="1" ht="4.25" customHeight="1" x14ac:dyDescent="0.35"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26"/>
      <c r="Y17" s="26"/>
      <c r="Z17" s="36"/>
      <c r="AA17" s="35"/>
      <c r="AB17" s="26"/>
      <c r="AC17" s="26"/>
      <c r="AD17" s="37"/>
      <c r="AE17" s="35"/>
      <c r="AF17" s="26"/>
      <c r="AG17" s="26"/>
      <c r="AH17" s="36"/>
      <c r="AI17" s="35"/>
      <c r="AJ17" s="26"/>
      <c r="AK17" s="26"/>
      <c r="AL17" s="37"/>
      <c r="AM17" s="35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</row>
    <row r="18" spans="1:88" s="1" customFormat="1" ht="37" customHeight="1" thickBot="1" x14ac:dyDescent="0.4"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5"/>
      <c r="X18" s="26"/>
      <c r="Y18" s="26"/>
      <c r="Z18" s="36"/>
      <c r="AA18" s="35"/>
      <c r="AB18" s="26"/>
      <c r="AC18" s="26"/>
      <c r="AD18" s="37"/>
      <c r="AE18" s="35"/>
      <c r="AF18" s="26"/>
      <c r="AG18" s="26"/>
      <c r="AH18" s="36"/>
      <c r="AI18" s="35"/>
      <c r="AJ18" s="26"/>
      <c r="AK18" s="26"/>
      <c r="AL18" s="37"/>
      <c r="AM18" s="35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1:88" s="1" customFormat="1" ht="27" customHeight="1" thickBot="1" x14ac:dyDescent="0.4">
      <c r="A19" s="192" t="s">
        <v>49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4"/>
      <c r="V19" s="34"/>
      <c r="W19" s="35"/>
      <c r="X19" s="26"/>
      <c r="Y19" s="26"/>
      <c r="Z19" s="36"/>
      <c r="AA19" s="35"/>
      <c r="AB19" s="26"/>
      <c r="AC19" s="26"/>
      <c r="AD19" s="37"/>
      <c r="AE19" s="35"/>
      <c r="AF19" s="26"/>
      <c r="AG19" s="26"/>
      <c r="AH19" s="36"/>
      <c r="AI19" s="35"/>
      <c r="AJ19" s="26"/>
      <c r="AK19" s="26"/>
      <c r="AL19" s="37"/>
      <c r="AM19" s="35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</row>
    <row r="20" spans="1:88" s="1" customFormat="1" ht="39.5" thickBot="1" x14ac:dyDescent="0.4">
      <c r="A20" s="70"/>
      <c r="B20" s="65" t="s">
        <v>50</v>
      </c>
      <c r="C20" s="83" t="s">
        <v>51</v>
      </c>
      <c r="D20" s="46" t="s">
        <v>52</v>
      </c>
      <c r="E20" s="83" t="s">
        <v>53</v>
      </c>
      <c r="F20" s="118" t="s">
        <v>39</v>
      </c>
      <c r="G20" s="119" t="str">
        <f>B20</f>
        <v>General Education</v>
      </c>
      <c r="H20" s="120" t="str">
        <f>C20</f>
        <v>Special Education</v>
      </c>
      <c r="I20" s="121" t="str">
        <f>D20</f>
        <v>MLL w/out Disability</v>
      </c>
      <c r="J20" s="120" t="str">
        <f>E20</f>
        <v>N/A</v>
      </c>
      <c r="K20" s="117" t="s">
        <v>35</v>
      </c>
      <c r="L20" s="187" t="s">
        <v>35</v>
      </c>
      <c r="M20" s="209"/>
      <c r="N20" s="191" t="str">
        <f>B20</f>
        <v>General Education</v>
      </c>
      <c r="O20" s="190"/>
      <c r="P20" s="179" t="str">
        <f>C20</f>
        <v>Special Education</v>
      </c>
      <c r="Q20" s="179"/>
      <c r="R20" s="191" t="str">
        <f>D20</f>
        <v>MLL w/out Disability</v>
      </c>
      <c r="S20" s="190"/>
      <c r="T20" s="179" t="str">
        <f>E20</f>
        <v>N/A</v>
      </c>
      <c r="U20" s="181"/>
      <c r="V20" s="34"/>
      <c r="W20" s="35"/>
      <c r="X20" s="26"/>
      <c r="Y20" s="26"/>
      <c r="Z20" s="36"/>
      <c r="AA20" s="35"/>
      <c r="AB20" s="26"/>
      <c r="AC20" s="26"/>
      <c r="AD20" s="37"/>
      <c r="AE20" s="35"/>
      <c r="AF20" s="26"/>
      <c r="AG20" s="26"/>
      <c r="AH20" s="36"/>
      <c r="AI20" s="35"/>
      <c r="AJ20" s="26"/>
      <c r="AK20" s="26"/>
      <c r="AL20" s="37"/>
      <c r="AM20" s="35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1:88" s="1" customFormat="1" ht="40" customHeight="1" thickBot="1" x14ac:dyDescent="0.4">
      <c r="A21" s="71" t="s">
        <v>13</v>
      </c>
      <c r="B21" s="182" t="s">
        <v>37</v>
      </c>
      <c r="C21" s="183"/>
      <c r="D21" s="183"/>
      <c r="E21" s="183"/>
      <c r="F21" s="184"/>
      <c r="G21" s="185" t="s">
        <v>38</v>
      </c>
      <c r="H21" s="186"/>
      <c r="I21" s="186"/>
      <c r="J21" s="186"/>
      <c r="K21" s="198"/>
      <c r="L21" s="125" t="s">
        <v>29</v>
      </c>
      <c r="M21" s="134" t="s">
        <v>30</v>
      </c>
      <c r="N21" s="127" t="s">
        <v>29</v>
      </c>
      <c r="O21" s="128" t="s">
        <v>30</v>
      </c>
      <c r="P21" s="129" t="s">
        <v>29</v>
      </c>
      <c r="Q21" s="130" t="s">
        <v>30</v>
      </c>
      <c r="R21" s="131" t="s">
        <v>29</v>
      </c>
      <c r="S21" s="128" t="s">
        <v>30</v>
      </c>
      <c r="T21" s="132" t="s">
        <v>29</v>
      </c>
      <c r="U21" s="133" t="s">
        <v>30</v>
      </c>
      <c r="V21" s="34"/>
      <c r="W21" s="35"/>
      <c r="X21" s="26"/>
      <c r="Y21" s="26"/>
      <c r="Z21" s="36"/>
      <c r="AA21" s="35"/>
      <c r="AB21" s="26"/>
      <c r="AC21" s="26"/>
      <c r="AD21" s="37"/>
      <c r="AE21" s="35"/>
      <c r="AF21" s="26"/>
      <c r="AG21" s="26"/>
      <c r="AH21" s="36"/>
      <c r="AI21" s="35"/>
      <c r="AJ21" s="26"/>
      <c r="AK21" s="26"/>
      <c r="AL21" s="37"/>
      <c r="AM21" s="35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</row>
    <row r="22" spans="1:88" s="1" customFormat="1" ht="17" customHeight="1" x14ac:dyDescent="0.35">
      <c r="A22" s="28" t="s">
        <v>0</v>
      </c>
      <c r="B22" s="61">
        <v>10</v>
      </c>
      <c r="C22" s="84">
        <v>8</v>
      </c>
      <c r="D22" s="47">
        <v>6</v>
      </c>
      <c r="E22" s="84"/>
      <c r="F22" s="114">
        <f>SUM(B22:E22)</f>
        <v>24</v>
      </c>
      <c r="G22" s="61">
        <v>8</v>
      </c>
      <c r="H22" s="84">
        <v>5</v>
      </c>
      <c r="I22" s="47">
        <v>3</v>
      </c>
      <c r="J22" s="84"/>
      <c r="K22" s="114">
        <f>SUM(G22:J22)</f>
        <v>16</v>
      </c>
      <c r="L22" s="78">
        <f>IFERROR(K22/F22, " ")</f>
        <v>0.66666666666666663</v>
      </c>
      <c r="M22" s="79">
        <f>IFERROR(1-L22, " ")</f>
        <v>0.33333333333333337</v>
      </c>
      <c r="N22" s="80">
        <f>IFERROR(G22/B22, " ")</f>
        <v>0.8</v>
      </c>
      <c r="O22" s="81">
        <f>IFERROR(1-N22, " ")</f>
        <v>0.19999999999999996</v>
      </c>
      <c r="P22" s="87">
        <f>IFERROR(H22/C22, " ")</f>
        <v>0.625</v>
      </c>
      <c r="Q22" s="88">
        <f>IFERROR(1-P22, " ")</f>
        <v>0.375</v>
      </c>
      <c r="R22" s="82">
        <f>IFERROR(I22/D22, " ")</f>
        <v>0.5</v>
      </c>
      <c r="S22" s="81">
        <f>IFERROR(1-R22, " ")</f>
        <v>0.5</v>
      </c>
      <c r="T22" s="87" t="str">
        <f>IFERROR(J22/E22, " ")</f>
        <v xml:space="preserve"> </v>
      </c>
      <c r="U22" s="91" t="str">
        <f>IFERROR(1-T22, " ")</f>
        <v xml:space="preserve"> </v>
      </c>
      <c r="V22" s="34"/>
      <c r="W22" s="35"/>
      <c r="X22" s="26"/>
      <c r="Y22" s="26"/>
      <c r="Z22" s="36"/>
      <c r="AA22" s="35"/>
      <c r="AB22" s="26"/>
      <c r="AC22" s="26"/>
      <c r="AD22" s="37"/>
      <c r="AE22" s="35"/>
      <c r="AF22" s="26"/>
      <c r="AG22" s="26"/>
      <c r="AH22" s="36"/>
      <c r="AI22" s="35"/>
      <c r="AJ22" s="26"/>
      <c r="AK22" s="26"/>
      <c r="AL22" s="37"/>
      <c r="AM22" s="35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1:88" s="1" customFormat="1" ht="17" customHeight="1" x14ac:dyDescent="0.35">
      <c r="A23" s="29" t="s">
        <v>1</v>
      </c>
      <c r="B23" s="62">
        <v>11</v>
      </c>
      <c r="C23" s="85">
        <v>10</v>
      </c>
      <c r="D23" s="59">
        <v>5</v>
      </c>
      <c r="E23" s="85"/>
      <c r="F23" s="115">
        <f t="shared" ref="F23:F31" si="12">SUM(B23:E23)</f>
        <v>26</v>
      </c>
      <c r="G23" s="62">
        <v>9</v>
      </c>
      <c r="H23" s="85">
        <v>6</v>
      </c>
      <c r="I23" s="59">
        <v>2</v>
      </c>
      <c r="J23" s="85"/>
      <c r="K23" s="115">
        <f>SUM(G23:J23)</f>
        <v>17</v>
      </c>
      <c r="L23" s="76">
        <f>IFERROR(K23/F23, " ")</f>
        <v>0.65384615384615385</v>
      </c>
      <c r="M23" s="77">
        <f>IFERROR(1-L23, " ")</f>
        <v>0.34615384615384615</v>
      </c>
      <c r="N23" s="75">
        <f>IFERROR(G23/B23, " ")</f>
        <v>0.81818181818181823</v>
      </c>
      <c r="O23" s="48">
        <f>IFERROR(1-N23, " ")</f>
        <v>0.18181818181818177</v>
      </c>
      <c r="P23" s="89">
        <f>IFERROR(H23/C23, " ")</f>
        <v>0.6</v>
      </c>
      <c r="Q23" s="90">
        <f>IFERROR(1-P23, " ")</f>
        <v>0.4</v>
      </c>
      <c r="R23" s="57">
        <f>IFERROR(I23/D23, " ")</f>
        <v>0.4</v>
      </c>
      <c r="S23" s="48">
        <f>IFERROR(1-R23, " ")</f>
        <v>0.6</v>
      </c>
      <c r="T23" s="89" t="str">
        <f>IFERROR(J23/E23, " ")</f>
        <v xml:space="preserve"> </v>
      </c>
      <c r="U23" s="92" t="str">
        <f>IFERROR(1-T23, " ")</f>
        <v xml:space="preserve"> </v>
      </c>
      <c r="V23" s="34"/>
      <c r="W23" s="35"/>
      <c r="X23" s="26"/>
      <c r="Y23" s="26"/>
      <c r="Z23" s="36"/>
      <c r="AA23" s="35"/>
      <c r="AB23" s="26"/>
      <c r="AC23" s="26"/>
      <c r="AD23" s="37"/>
      <c r="AE23" s="35"/>
      <c r="AF23" s="26"/>
      <c r="AG23" s="26"/>
      <c r="AH23" s="36"/>
      <c r="AI23" s="35"/>
      <c r="AJ23" s="26"/>
      <c r="AK23" s="26"/>
      <c r="AL23" s="37"/>
      <c r="AM23" s="35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</row>
    <row r="24" spans="1:88" s="1" customFormat="1" ht="17" customHeight="1" x14ac:dyDescent="0.35">
      <c r="A24" s="29" t="s">
        <v>2</v>
      </c>
      <c r="B24" s="62">
        <v>12</v>
      </c>
      <c r="C24" s="85">
        <v>11</v>
      </c>
      <c r="D24" s="59">
        <v>4</v>
      </c>
      <c r="E24" s="85"/>
      <c r="F24" s="115">
        <f t="shared" si="12"/>
        <v>27</v>
      </c>
      <c r="G24" s="62">
        <v>10</v>
      </c>
      <c r="H24" s="85">
        <v>6</v>
      </c>
      <c r="I24" s="59">
        <v>1</v>
      </c>
      <c r="J24" s="85"/>
      <c r="K24" s="115">
        <f t="shared" ref="K24:K31" si="13">SUM(G24:J24)</f>
        <v>17</v>
      </c>
      <c r="L24" s="78">
        <f t="shared" ref="L24:L31" si="14">IFERROR(K24/F24, " ")</f>
        <v>0.62962962962962965</v>
      </c>
      <c r="M24" s="79">
        <f t="shared" ref="M24:M31" si="15">IFERROR(1-L24, " ")</f>
        <v>0.37037037037037035</v>
      </c>
      <c r="N24" s="75">
        <f>IFERROR(G24/B24, " ")</f>
        <v>0.83333333333333337</v>
      </c>
      <c r="O24" s="81">
        <f t="shared" ref="O24:O31" si="16">IFERROR(1-N24, " ")</f>
        <v>0.16666666666666663</v>
      </c>
      <c r="P24" s="87">
        <f t="shared" ref="P24:P31" si="17">IFERROR(H24/C24, " ")</f>
        <v>0.54545454545454541</v>
      </c>
      <c r="Q24" s="88">
        <f t="shared" ref="Q24:Q31" si="18">IFERROR(1-P24, " ")</f>
        <v>0.45454545454545459</v>
      </c>
      <c r="R24" s="82">
        <f t="shared" ref="R24:R31" si="19">IFERROR(I24/D24, " ")</f>
        <v>0.25</v>
      </c>
      <c r="S24" s="81">
        <f t="shared" ref="S24:S31" si="20">IFERROR(1-R24, " ")</f>
        <v>0.75</v>
      </c>
      <c r="T24" s="87" t="str">
        <f t="shared" ref="T24:T31" si="21">IFERROR(J24/E24, " ")</f>
        <v xml:space="preserve"> </v>
      </c>
      <c r="U24" s="91" t="str">
        <f t="shared" ref="U24:U31" si="22">IFERROR(1-T24, " ")</f>
        <v xml:space="preserve"> </v>
      </c>
      <c r="V24" s="34"/>
      <c r="W24" s="35"/>
      <c r="X24" s="26"/>
      <c r="Y24" s="26"/>
      <c r="Z24" s="36"/>
      <c r="AA24" s="35"/>
      <c r="AB24" s="26"/>
      <c r="AC24" s="26"/>
      <c r="AD24" s="37"/>
      <c r="AE24" s="35"/>
      <c r="AF24" s="26"/>
      <c r="AG24" s="26"/>
      <c r="AH24" s="36"/>
      <c r="AI24" s="35"/>
      <c r="AJ24" s="26"/>
      <c r="AK24" s="26"/>
      <c r="AL24" s="37"/>
      <c r="AM24" s="35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1:88" s="1" customFormat="1" ht="17" customHeight="1" x14ac:dyDescent="0.35">
      <c r="A25" s="29" t="s">
        <v>3</v>
      </c>
      <c r="B25" s="62">
        <v>12</v>
      </c>
      <c r="C25" s="85">
        <v>10</v>
      </c>
      <c r="D25" s="59">
        <v>5</v>
      </c>
      <c r="E25" s="85"/>
      <c r="F25" s="115">
        <f t="shared" si="12"/>
        <v>27</v>
      </c>
      <c r="G25" s="62">
        <v>10</v>
      </c>
      <c r="H25" s="85">
        <v>6</v>
      </c>
      <c r="I25" s="59">
        <v>3</v>
      </c>
      <c r="J25" s="85"/>
      <c r="K25" s="115">
        <f t="shared" si="13"/>
        <v>19</v>
      </c>
      <c r="L25" s="76">
        <f t="shared" si="14"/>
        <v>0.70370370370370372</v>
      </c>
      <c r="M25" s="77">
        <f t="shared" si="15"/>
        <v>0.29629629629629628</v>
      </c>
      <c r="N25" s="80">
        <f t="shared" ref="N25:N31" si="23">IFERROR(G25/B25, " ")</f>
        <v>0.83333333333333337</v>
      </c>
      <c r="O25" s="48">
        <f t="shared" si="16"/>
        <v>0.16666666666666663</v>
      </c>
      <c r="P25" s="89">
        <f t="shared" si="17"/>
        <v>0.6</v>
      </c>
      <c r="Q25" s="90">
        <f t="shared" si="18"/>
        <v>0.4</v>
      </c>
      <c r="R25" s="57">
        <f t="shared" si="19"/>
        <v>0.6</v>
      </c>
      <c r="S25" s="48">
        <f t="shared" si="20"/>
        <v>0.4</v>
      </c>
      <c r="T25" s="89" t="str">
        <f t="shared" si="21"/>
        <v xml:space="preserve"> </v>
      </c>
      <c r="U25" s="92" t="str">
        <f t="shared" si="22"/>
        <v xml:space="preserve"> </v>
      </c>
      <c r="V25" s="34"/>
      <c r="W25" s="35"/>
      <c r="X25" s="26"/>
      <c r="Y25" s="26"/>
      <c r="Z25" s="36"/>
      <c r="AA25" s="35"/>
      <c r="AB25" s="26"/>
      <c r="AC25" s="26"/>
      <c r="AD25" s="37"/>
      <c r="AE25" s="35"/>
      <c r="AF25" s="26"/>
      <c r="AG25" s="26"/>
      <c r="AH25" s="36"/>
      <c r="AI25" s="35"/>
      <c r="AJ25" s="26"/>
      <c r="AK25" s="26"/>
      <c r="AL25" s="37"/>
      <c r="AM25" s="35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</row>
    <row r="26" spans="1:88" s="1" customFormat="1" ht="17" customHeight="1" x14ac:dyDescent="0.35">
      <c r="A26" s="29" t="s">
        <v>4</v>
      </c>
      <c r="B26" s="62">
        <v>10</v>
      </c>
      <c r="C26" s="85">
        <v>11</v>
      </c>
      <c r="D26" s="59">
        <v>4</v>
      </c>
      <c r="E26" s="85"/>
      <c r="F26" s="115">
        <f t="shared" si="12"/>
        <v>25</v>
      </c>
      <c r="G26" s="62">
        <v>9</v>
      </c>
      <c r="H26" s="85">
        <v>6</v>
      </c>
      <c r="I26" s="59">
        <v>1</v>
      </c>
      <c r="J26" s="85"/>
      <c r="K26" s="115">
        <f t="shared" si="13"/>
        <v>16</v>
      </c>
      <c r="L26" s="78">
        <f t="shared" si="14"/>
        <v>0.64</v>
      </c>
      <c r="M26" s="79">
        <f t="shared" si="15"/>
        <v>0.36</v>
      </c>
      <c r="N26" s="75">
        <f t="shared" si="23"/>
        <v>0.9</v>
      </c>
      <c r="O26" s="81">
        <f t="shared" si="16"/>
        <v>9.9999999999999978E-2</v>
      </c>
      <c r="P26" s="87">
        <f t="shared" si="17"/>
        <v>0.54545454545454541</v>
      </c>
      <c r="Q26" s="88">
        <f t="shared" si="18"/>
        <v>0.45454545454545459</v>
      </c>
      <c r="R26" s="82">
        <f t="shared" si="19"/>
        <v>0.25</v>
      </c>
      <c r="S26" s="81">
        <f t="shared" si="20"/>
        <v>0.75</v>
      </c>
      <c r="T26" s="87" t="str">
        <f t="shared" si="21"/>
        <v xml:space="preserve"> </v>
      </c>
      <c r="U26" s="91" t="str">
        <f t="shared" si="22"/>
        <v xml:space="preserve"> </v>
      </c>
      <c r="V26" s="34"/>
      <c r="W26" s="35"/>
      <c r="X26" s="26"/>
      <c r="Y26" s="26"/>
      <c r="Z26" s="36"/>
      <c r="AA26" s="35"/>
      <c r="AB26" s="26"/>
      <c r="AC26" s="26"/>
      <c r="AD26" s="37"/>
      <c r="AE26" s="35"/>
      <c r="AF26" s="26"/>
      <c r="AG26" s="26"/>
      <c r="AH26" s="36"/>
      <c r="AI26" s="35"/>
      <c r="AJ26" s="26"/>
      <c r="AK26" s="26"/>
      <c r="AL26" s="37"/>
      <c r="AM26" s="35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1:88" s="1" customFormat="1" ht="17" customHeight="1" x14ac:dyDescent="0.35">
      <c r="A27" s="29" t="s">
        <v>5</v>
      </c>
      <c r="B27" s="62">
        <v>10</v>
      </c>
      <c r="C27" s="85">
        <v>10</v>
      </c>
      <c r="D27" s="59">
        <v>4</v>
      </c>
      <c r="E27" s="85"/>
      <c r="F27" s="115">
        <f t="shared" si="12"/>
        <v>24</v>
      </c>
      <c r="G27" s="62">
        <v>10</v>
      </c>
      <c r="H27" s="85">
        <v>5</v>
      </c>
      <c r="I27" s="59">
        <v>2</v>
      </c>
      <c r="J27" s="85"/>
      <c r="K27" s="115">
        <f t="shared" si="13"/>
        <v>17</v>
      </c>
      <c r="L27" s="76">
        <f t="shared" si="14"/>
        <v>0.70833333333333337</v>
      </c>
      <c r="M27" s="77">
        <f t="shared" si="15"/>
        <v>0.29166666666666663</v>
      </c>
      <c r="N27" s="75">
        <f t="shared" si="23"/>
        <v>1</v>
      </c>
      <c r="O27" s="48">
        <f t="shared" si="16"/>
        <v>0</v>
      </c>
      <c r="P27" s="89">
        <f t="shared" si="17"/>
        <v>0.5</v>
      </c>
      <c r="Q27" s="90">
        <f t="shared" si="18"/>
        <v>0.5</v>
      </c>
      <c r="R27" s="57">
        <f t="shared" si="19"/>
        <v>0.5</v>
      </c>
      <c r="S27" s="48">
        <f t="shared" si="20"/>
        <v>0.5</v>
      </c>
      <c r="T27" s="89" t="str">
        <f t="shared" si="21"/>
        <v xml:space="preserve"> </v>
      </c>
      <c r="U27" s="92" t="str">
        <f t="shared" si="22"/>
        <v xml:space="preserve"> </v>
      </c>
      <c r="V27" s="34"/>
      <c r="W27" s="35"/>
      <c r="X27" s="26"/>
      <c r="Y27" s="26"/>
      <c r="Z27" s="36"/>
      <c r="AA27" s="35"/>
      <c r="AB27" s="26"/>
      <c r="AC27" s="26"/>
      <c r="AD27" s="37"/>
      <c r="AE27" s="35"/>
      <c r="AF27" s="26"/>
      <c r="AG27" s="26"/>
      <c r="AH27" s="36"/>
      <c r="AI27" s="35"/>
      <c r="AJ27" s="26"/>
      <c r="AK27" s="26"/>
      <c r="AL27" s="37"/>
      <c r="AM27" s="35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</row>
    <row r="28" spans="1:88" s="1" customFormat="1" ht="17" customHeight="1" x14ac:dyDescent="0.35">
      <c r="A28" s="29" t="s">
        <v>6</v>
      </c>
      <c r="B28" s="62">
        <v>11</v>
      </c>
      <c r="C28" s="85">
        <v>9</v>
      </c>
      <c r="D28" s="59">
        <v>6</v>
      </c>
      <c r="E28" s="85"/>
      <c r="F28" s="115">
        <f t="shared" si="12"/>
        <v>26</v>
      </c>
      <c r="G28" s="62">
        <v>8</v>
      </c>
      <c r="H28" s="85">
        <v>4</v>
      </c>
      <c r="I28" s="59">
        <v>3</v>
      </c>
      <c r="J28" s="85"/>
      <c r="K28" s="115">
        <f t="shared" si="13"/>
        <v>15</v>
      </c>
      <c r="L28" s="78">
        <f t="shared" si="14"/>
        <v>0.57692307692307687</v>
      </c>
      <c r="M28" s="79">
        <f t="shared" si="15"/>
        <v>0.42307692307692313</v>
      </c>
      <c r="N28" s="80">
        <f t="shared" si="23"/>
        <v>0.72727272727272729</v>
      </c>
      <c r="O28" s="81">
        <f t="shared" si="16"/>
        <v>0.27272727272727271</v>
      </c>
      <c r="P28" s="87">
        <f t="shared" si="17"/>
        <v>0.44444444444444442</v>
      </c>
      <c r="Q28" s="88">
        <f t="shared" si="18"/>
        <v>0.55555555555555558</v>
      </c>
      <c r="R28" s="82">
        <f t="shared" si="19"/>
        <v>0.5</v>
      </c>
      <c r="S28" s="81">
        <f t="shared" si="20"/>
        <v>0.5</v>
      </c>
      <c r="T28" s="87" t="str">
        <f t="shared" si="21"/>
        <v xml:space="preserve"> </v>
      </c>
      <c r="U28" s="91" t="str">
        <f t="shared" si="22"/>
        <v xml:space="preserve"> </v>
      </c>
      <c r="V28" s="34"/>
      <c r="W28" s="35"/>
      <c r="X28" s="26"/>
      <c r="Y28" s="26"/>
      <c r="Z28" s="36"/>
      <c r="AA28" s="35"/>
      <c r="AB28" s="26"/>
      <c r="AC28" s="26"/>
      <c r="AD28" s="37"/>
      <c r="AE28" s="35"/>
      <c r="AF28" s="26"/>
      <c r="AG28" s="26"/>
      <c r="AH28" s="36"/>
      <c r="AI28" s="35"/>
      <c r="AJ28" s="26"/>
      <c r="AK28" s="26"/>
      <c r="AL28" s="37"/>
      <c r="AM28" s="35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1:88" s="1" customFormat="1" ht="17" customHeight="1" x14ac:dyDescent="0.35">
      <c r="A29" s="29" t="s">
        <v>7</v>
      </c>
      <c r="B29" s="62">
        <v>10</v>
      </c>
      <c r="C29" s="85">
        <v>10</v>
      </c>
      <c r="D29" s="59">
        <v>5</v>
      </c>
      <c r="E29" s="85"/>
      <c r="F29" s="115">
        <f t="shared" si="12"/>
        <v>25</v>
      </c>
      <c r="G29" s="62">
        <v>8</v>
      </c>
      <c r="H29" s="85">
        <v>5</v>
      </c>
      <c r="I29" s="59">
        <v>2</v>
      </c>
      <c r="J29" s="85"/>
      <c r="K29" s="115">
        <f t="shared" si="13"/>
        <v>15</v>
      </c>
      <c r="L29" s="76">
        <f t="shared" si="14"/>
        <v>0.6</v>
      </c>
      <c r="M29" s="77">
        <f t="shared" si="15"/>
        <v>0.4</v>
      </c>
      <c r="N29" s="75">
        <f t="shared" si="23"/>
        <v>0.8</v>
      </c>
      <c r="O29" s="48">
        <f t="shared" si="16"/>
        <v>0.19999999999999996</v>
      </c>
      <c r="P29" s="89">
        <f t="shared" si="17"/>
        <v>0.5</v>
      </c>
      <c r="Q29" s="90">
        <f t="shared" si="18"/>
        <v>0.5</v>
      </c>
      <c r="R29" s="57">
        <f t="shared" si="19"/>
        <v>0.4</v>
      </c>
      <c r="S29" s="48">
        <f t="shared" si="20"/>
        <v>0.6</v>
      </c>
      <c r="T29" s="89" t="str">
        <f t="shared" si="21"/>
        <v xml:space="preserve"> </v>
      </c>
      <c r="U29" s="92" t="str">
        <f t="shared" si="22"/>
        <v xml:space="preserve"> </v>
      </c>
      <c r="V29" s="34"/>
      <c r="W29" s="35"/>
      <c r="X29" s="26"/>
      <c r="Y29" s="26"/>
      <c r="Z29" s="36"/>
      <c r="AA29" s="35"/>
      <c r="AB29" s="26"/>
      <c r="AC29" s="26"/>
      <c r="AD29" s="37"/>
      <c r="AE29" s="35"/>
      <c r="AF29" s="26"/>
      <c r="AG29" s="26"/>
      <c r="AH29" s="36"/>
      <c r="AI29" s="35"/>
      <c r="AJ29" s="26"/>
      <c r="AK29" s="26"/>
      <c r="AL29" s="37"/>
      <c r="AM29" s="35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</row>
    <row r="30" spans="1:88" s="1" customFormat="1" ht="17" customHeight="1" x14ac:dyDescent="0.35">
      <c r="A30" s="30" t="s">
        <v>8</v>
      </c>
      <c r="B30" s="62">
        <v>10</v>
      </c>
      <c r="C30" s="85">
        <v>10</v>
      </c>
      <c r="D30" s="59">
        <v>5</v>
      </c>
      <c r="E30" s="85"/>
      <c r="F30" s="115">
        <f t="shared" si="12"/>
        <v>25</v>
      </c>
      <c r="G30" s="62">
        <v>9</v>
      </c>
      <c r="H30" s="85">
        <v>5</v>
      </c>
      <c r="I30" s="59">
        <v>2</v>
      </c>
      <c r="J30" s="85"/>
      <c r="K30" s="115">
        <f t="shared" si="13"/>
        <v>16</v>
      </c>
      <c r="L30" s="78">
        <f t="shared" si="14"/>
        <v>0.64</v>
      </c>
      <c r="M30" s="79">
        <f t="shared" si="15"/>
        <v>0.36</v>
      </c>
      <c r="N30" s="75">
        <f t="shared" si="23"/>
        <v>0.9</v>
      </c>
      <c r="O30" s="81">
        <f t="shared" si="16"/>
        <v>9.9999999999999978E-2</v>
      </c>
      <c r="P30" s="87">
        <f t="shared" si="17"/>
        <v>0.5</v>
      </c>
      <c r="Q30" s="88">
        <f t="shared" si="18"/>
        <v>0.5</v>
      </c>
      <c r="R30" s="82">
        <f t="shared" si="19"/>
        <v>0.4</v>
      </c>
      <c r="S30" s="81">
        <f t="shared" si="20"/>
        <v>0.6</v>
      </c>
      <c r="T30" s="87" t="str">
        <f t="shared" si="21"/>
        <v xml:space="preserve"> </v>
      </c>
      <c r="U30" s="91" t="str">
        <f t="shared" si="22"/>
        <v xml:space="preserve"> </v>
      </c>
      <c r="V30" s="34"/>
      <c r="W30" s="35"/>
      <c r="X30" s="26"/>
      <c r="Y30" s="26"/>
      <c r="Z30" s="36"/>
      <c r="AA30" s="35"/>
      <c r="AB30" s="26"/>
      <c r="AC30" s="26"/>
      <c r="AD30" s="37"/>
      <c r="AE30" s="35"/>
      <c r="AF30" s="26"/>
      <c r="AG30" s="26"/>
      <c r="AH30" s="36"/>
      <c r="AI30" s="35"/>
      <c r="AJ30" s="26"/>
      <c r="AK30" s="26"/>
      <c r="AL30" s="37"/>
      <c r="AM30" s="35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1:88" s="1" customFormat="1" ht="17" customHeight="1" thickBot="1" x14ac:dyDescent="0.4">
      <c r="A31" s="31" t="s">
        <v>19</v>
      </c>
      <c r="B31" s="63">
        <v>12</v>
      </c>
      <c r="C31" s="86">
        <v>9</v>
      </c>
      <c r="D31" s="60">
        <v>4</v>
      </c>
      <c r="E31" s="86"/>
      <c r="F31" s="116">
        <f t="shared" si="12"/>
        <v>25</v>
      </c>
      <c r="G31" s="63">
        <v>10</v>
      </c>
      <c r="H31" s="86">
        <v>5</v>
      </c>
      <c r="I31" s="60">
        <v>1</v>
      </c>
      <c r="J31" s="86"/>
      <c r="K31" s="116">
        <f t="shared" si="13"/>
        <v>16</v>
      </c>
      <c r="L31" s="160">
        <f t="shared" si="14"/>
        <v>0.64</v>
      </c>
      <c r="M31" s="161">
        <f t="shared" si="15"/>
        <v>0.36</v>
      </c>
      <c r="N31" s="162">
        <f t="shared" si="23"/>
        <v>0.83333333333333337</v>
      </c>
      <c r="O31" s="163">
        <f t="shared" si="16"/>
        <v>0.16666666666666663</v>
      </c>
      <c r="P31" s="164">
        <f t="shared" si="17"/>
        <v>0.55555555555555558</v>
      </c>
      <c r="Q31" s="165">
        <f t="shared" si="18"/>
        <v>0.44444444444444442</v>
      </c>
      <c r="R31" s="166">
        <f t="shared" si="19"/>
        <v>0.25</v>
      </c>
      <c r="S31" s="163">
        <f t="shared" si="20"/>
        <v>0.75</v>
      </c>
      <c r="T31" s="164" t="str">
        <f t="shared" si="21"/>
        <v xml:space="preserve"> </v>
      </c>
      <c r="U31" s="167" t="str">
        <f t="shared" si="22"/>
        <v xml:space="preserve"> </v>
      </c>
      <c r="V31" s="34"/>
      <c r="W31" s="35"/>
      <c r="X31" s="26"/>
      <c r="Y31" s="26"/>
      <c r="Z31" s="36"/>
      <c r="AA31" s="35"/>
      <c r="AB31" s="26"/>
      <c r="AC31" s="26"/>
      <c r="AD31" s="37"/>
      <c r="AE31" s="35"/>
      <c r="AF31" s="26"/>
      <c r="AG31" s="26"/>
      <c r="AH31" s="36"/>
      <c r="AI31" s="35"/>
      <c r="AJ31" s="26"/>
      <c r="AK31" s="26"/>
      <c r="AL31" s="37"/>
      <c r="AM31" s="35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</row>
    <row r="32" spans="1:88" s="1" customFormat="1" ht="37" customHeight="1" thickBot="1" x14ac:dyDescent="0.4">
      <c r="M32" s="33"/>
      <c r="N32" s="34"/>
      <c r="O32" s="34"/>
      <c r="P32" s="34"/>
      <c r="Q32" s="34"/>
      <c r="R32" s="34"/>
      <c r="S32" s="34"/>
      <c r="T32" s="34"/>
      <c r="U32" s="34"/>
      <c r="V32" s="34"/>
      <c r="W32" s="35"/>
      <c r="X32" s="26"/>
      <c r="Y32" s="26"/>
      <c r="Z32" s="36"/>
      <c r="AA32" s="35"/>
      <c r="AB32" s="26"/>
      <c r="AC32" s="26"/>
      <c r="AD32" s="37"/>
      <c r="AE32" s="35"/>
      <c r="AF32" s="26"/>
      <c r="AG32" s="26"/>
      <c r="AH32" s="36"/>
      <c r="AI32" s="35"/>
      <c r="AJ32" s="26"/>
      <c r="AK32" s="26"/>
      <c r="AL32" s="37"/>
      <c r="AM32" s="35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pans="1:88" s="1" customFormat="1" ht="27" customHeight="1" thickBot="1" x14ac:dyDescent="0.4">
      <c r="A33" s="192" t="s">
        <v>54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4"/>
      <c r="V33" s="34"/>
      <c r="W33" s="35"/>
      <c r="X33" s="26"/>
      <c r="Y33" s="26"/>
      <c r="Z33" s="36"/>
      <c r="AA33" s="35"/>
      <c r="AB33" s="26"/>
      <c r="AC33" s="26"/>
      <c r="AD33" s="37"/>
      <c r="AE33" s="35"/>
      <c r="AF33" s="26"/>
      <c r="AG33" s="26"/>
      <c r="AH33" s="36"/>
      <c r="AI33" s="35"/>
      <c r="AJ33" s="26"/>
      <c r="AK33" s="26"/>
      <c r="AL33" s="37"/>
      <c r="AM33" s="35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</row>
    <row r="34" spans="1:88" s="1" customFormat="1" ht="27" customHeight="1" thickBot="1" x14ac:dyDescent="0.4">
      <c r="A34" s="70"/>
      <c r="B34" s="65" t="s">
        <v>57</v>
      </c>
      <c r="C34" s="83" t="s">
        <v>58</v>
      </c>
      <c r="D34" s="46" t="s">
        <v>59</v>
      </c>
      <c r="E34" s="83" t="s">
        <v>60</v>
      </c>
      <c r="F34" s="118" t="s">
        <v>39</v>
      </c>
      <c r="G34" s="119" t="str">
        <f>B34</f>
        <v>Grade 9</v>
      </c>
      <c r="H34" s="120" t="str">
        <f>C34</f>
        <v>Grade 10</v>
      </c>
      <c r="I34" s="121" t="str">
        <f>D34</f>
        <v>Grade 11</v>
      </c>
      <c r="J34" s="120" t="str">
        <f>E34</f>
        <v>Grade 12</v>
      </c>
      <c r="K34" s="124" t="s">
        <v>35</v>
      </c>
      <c r="L34" s="203" t="s">
        <v>35</v>
      </c>
      <c r="M34" s="204"/>
      <c r="N34" s="177" t="str">
        <f>B34</f>
        <v>Grade 9</v>
      </c>
      <c r="O34" s="178"/>
      <c r="P34" s="179" t="str">
        <f>C34</f>
        <v>Grade 10</v>
      </c>
      <c r="Q34" s="179"/>
      <c r="R34" s="180" t="str">
        <f>D34</f>
        <v>Grade 11</v>
      </c>
      <c r="S34" s="178"/>
      <c r="T34" s="179" t="str">
        <f>E34</f>
        <v>Grade 12</v>
      </c>
      <c r="U34" s="181"/>
      <c r="V34" s="34"/>
      <c r="W34" s="35"/>
      <c r="X34" s="26"/>
      <c r="Y34" s="26"/>
      <c r="Z34" s="36"/>
      <c r="AA34" s="35"/>
      <c r="AB34" s="26"/>
      <c r="AC34" s="26"/>
      <c r="AD34" s="37"/>
      <c r="AE34" s="35"/>
      <c r="AF34" s="26"/>
      <c r="AG34" s="26"/>
      <c r="AH34" s="36"/>
      <c r="AI34" s="35"/>
      <c r="AJ34" s="26"/>
      <c r="AK34" s="26"/>
      <c r="AL34" s="37"/>
      <c r="AM34" s="35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</row>
    <row r="35" spans="1:88" s="1" customFormat="1" ht="40" customHeight="1" thickBot="1" x14ac:dyDescent="0.4">
      <c r="A35" s="71" t="s">
        <v>13</v>
      </c>
      <c r="B35" s="182" t="s">
        <v>37</v>
      </c>
      <c r="C35" s="183"/>
      <c r="D35" s="183"/>
      <c r="E35" s="183"/>
      <c r="F35" s="184"/>
      <c r="G35" s="185" t="s">
        <v>38</v>
      </c>
      <c r="H35" s="186"/>
      <c r="I35" s="186"/>
      <c r="J35" s="186"/>
      <c r="K35" s="186"/>
      <c r="L35" s="125" t="s">
        <v>29</v>
      </c>
      <c r="M35" s="126" t="s">
        <v>30</v>
      </c>
      <c r="N35" s="135" t="s">
        <v>29</v>
      </c>
      <c r="O35" s="128" t="s">
        <v>30</v>
      </c>
      <c r="P35" s="129" t="s">
        <v>29</v>
      </c>
      <c r="Q35" s="130" t="s">
        <v>30</v>
      </c>
      <c r="R35" s="131" t="s">
        <v>29</v>
      </c>
      <c r="S35" s="128" t="s">
        <v>30</v>
      </c>
      <c r="T35" s="132" t="s">
        <v>29</v>
      </c>
      <c r="U35" s="133" t="s">
        <v>30</v>
      </c>
      <c r="V35" s="34"/>
      <c r="W35" s="35"/>
      <c r="X35" s="26"/>
      <c r="Y35" s="26"/>
      <c r="Z35" s="36"/>
      <c r="AA35" s="35"/>
      <c r="AB35" s="26"/>
      <c r="AC35" s="26"/>
      <c r="AD35" s="37"/>
      <c r="AE35" s="35"/>
      <c r="AF35" s="26"/>
      <c r="AG35" s="26"/>
      <c r="AH35" s="36"/>
      <c r="AI35" s="35"/>
      <c r="AJ35" s="26"/>
      <c r="AK35" s="26"/>
      <c r="AL35" s="37"/>
      <c r="AM35" s="35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</row>
    <row r="36" spans="1:88" s="1" customFormat="1" ht="17" customHeight="1" x14ac:dyDescent="0.35">
      <c r="A36" s="29" t="s">
        <v>0</v>
      </c>
      <c r="B36" s="62">
        <v>8</v>
      </c>
      <c r="C36" s="85">
        <v>8</v>
      </c>
      <c r="D36" s="59">
        <v>5</v>
      </c>
      <c r="E36" s="85">
        <v>7</v>
      </c>
      <c r="F36" s="115">
        <f>SUM(B36:E36)</f>
        <v>28</v>
      </c>
      <c r="G36" s="62">
        <v>6</v>
      </c>
      <c r="H36" s="85">
        <v>6</v>
      </c>
      <c r="I36" s="59">
        <v>4</v>
      </c>
      <c r="J36" s="85">
        <v>6</v>
      </c>
      <c r="K36" s="122">
        <f>SUM(G36:J36)</f>
        <v>22</v>
      </c>
      <c r="L36" s="78">
        <f>IFERROR(K36/F36, " ")</f>
        <v>0.7857142857142857</v>
      </c>
      <c r="M36" s="79">
        <f>IFERROR(1-L36, " ")</f>
        <v>0.2142857142857143</v>
      </c>
      <c r="N36" s="80">
        <f>IFERROR(G36/B36, " ")</f>
        <v>0.75</v>
      </c>
      <c r="O36" s="81">
        <f>IFERROR(1-N36, " ")</f>
        <v>0.25</v>
      </c>
      <c r="P36" s="87">
        <f>IFERROR(H36/C36, " ")</f>
        <v>0.75</v>
      </c>
      <c r="Q36" s="88">
        <f>IFERROR(1-P36, " ")</f>
        <v>0.25</v>
      </c>
      <c r="R36" s="82">
        <f>IFERROR(I36/D36, " ")</f>
        <v>0.8</v>
      </c>
      <c r="S36" s="81">
        <f>IFERROR(1-R36, " ")</f>
        <v>0.19999999999999996</v>
      </c>
      <c r="T36" s="87">
        <f>IFERROR(J36/E36, " ")</f>
        <v>0.8571428571428571</v>
      </c>
      <c r="U36" s="91">
        <f>IFERROR(1-T36, " ")</f>
        <v>0.1428571428571429</v>
      </c>
      <c r="V36" s="34"/>
      <c r="W36" s="35"/>
      <c r="X36" s="26"/>
      <c r="Y36" s="26"/>
      <c r="Z36" s="36"/>
      <c r="AA36" s="35"/>
      <c r="AB36" s="26"/>
      <c r="AC36" s="26"/>
      <c r="AD36" s="37"/>
      <c r="AE36" s="35"/>
      <c r="AF36" s="26"/>
      <c r="AG36" s="26"/>
      <c r="AH36" s="36"/>
      <c r="AI36" s="35"/>
      <c r="AJ36" s="26"/>
      <c r="AK36" s="26"/>
      <c r="AL36" s="37"/>
      <c r="AM36" s="35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</row>
    <row r="37" spans="1:88" s="1" customFormat="1" ht="17" customHeight="1" x14ac:dyDescent="0.35">
      <c r="A37" s="29" t="s">
        <v>1</v>
      </c>
      <c r="B37" s="62">
        <v>8</v>
      </c>
      <c r="C37" s="85">
        <v>10</v>
      </c>
      <c r="D37" s="59">
        <v>6</v>
      </c>
      <c r="E37" s="85">
        <v>7</v>
      </c>
      <c r="F37" s="115">
        <f t="shared" ref="F37:F45" si="24">SUM(B37:E37)</f>
        <v>31</v>
      </c>
      <c r="G37" s="62">
        <v>6</v>
      </c>
      <c r="H37" s="85">
        <v>6</v>
      </c>
      <c r="I37" s="59">
        <v>5</v>
      </c>
      <c r="J37" s="85">
        <v>5</v>
      </c>
      <c r="K37" s="122">
        <f>SUM(G37:J37)</f>
        <v>22</v>
      </c>
      <c r="L37" s="76">
        <f>IFERROR(K37/F37, " ")</f>
        <v>0.70967741935483875</v>
      </c>
      <c r="M37" s="77">
        <f>IFERROR(1-L37, " ")</f>
        <v>0.29032258064516125</v>
      </c>
      <c r="N37" s="75">
        <f>IFERROR(G37/B37, " ")</f>
        <v>0.75</v>
      </c>
      <c r="O37" s="48">
        <f>IFERROR(1-N37, " ")</f>
        <v>0.25</v>
      </c>
      <c r="P37" s="89">
        <f>IFERROR(H37/C37, " ")</f>
        <v>0.6</v>
      </c>
      <c r="Q37" s="90">
        <f>IFERROR(1-P37, " ")</f>
        <v>0.4</v>
      </c>
      <c r="R37" s="57">
        <f>IFERROR(I37/D37, " ")</f>
        <v>0.83333333333333337</v>
      </c>
      <c r="S37" s="48">
        <f>IFERROR(1-R37, " ")</f>
        <v>0.16666666666666663</v>
      </c>
      <c r="T37" s="89">
        <f>IFERROR(J37/E37, " ")</f>
        <v>0.7142857142857143</v>
      </c>
      <c r="U37" s="92">
        <f>IFERROR(1-T37, " ")</f>
        <v>0.2857142857142857</v>
      </c>
      <c r="V37" s="34"/>
      <c r="W37" s="35"/>
      <c r="X37" s="26"/>
      <c r="Y37" s="26"/>
      <c r="Z37" s="36"/>
      <c r="AA37" s="35"/>
      <c r="AB37" s="26"/>
      <c r="AC37" s="26"/>
      <c r="AD37" s="37"/>
      <c r="AE37" s="35"/>
      <c r="AF37" s="26"/>
      <c r="AG37" s="26"/>
      <c r="AH37" s="36"/>
      <c r="AI37" s="35"/>
      <c r="AJ37" s="26"/>
      <c r="AK37" s="26"/>
      <c r="AL37" s="37"/>
      <c r="AM37" s="35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</row>
    <row r="38" spans="1:88" s="1" customFormat="1" ht="17" customHeight="1" x14ac:dyDescent="0.35">
      <c r="A38" s="29" t="s">
        <v>2</v>
      </c>
      <c r="B38" s="62">
        <v>10</v>
      </c>
      <c r="C38" s="85">
        <v>7</v>
      </c>
      <c r="D38" s="59">
        <v>6</v>
      </c>
      <c r="E38" s="85">
        <v>6</v>
      </c>
      <c r="F38" s="115">
        <f t="shared" si="24"/>
        <v>29</v>
      </c>
      <c r="G38" s="62">
        <v>8</v>
      </c>
      <c r="H38" s="85">
        <v>5</v>
      </c>
      <c r="I38" s="59">
        <v>5</v>
      </c>
      <c r="J38" s="85">
        <v>4</v>
      </c>
      <c r="K38" s="122">
        <f t="shared" ref="K38:K45" si="25">SUM(G38:J38)</f>
        <v>22</v>
      </c>
      <c r="L38" s="78">
        <f t="shared" ref="L38:L45" si="26">IFERROR(K38/F38, " ")</f>
        <v>0.75862068965517238</v>
      </c>
      <c r="M38" s="79">
        <f t="shared" ref="M38:M45" si="27">IFERROR(1-L38, " ")</f>
        <v>0.24137931034482762</v>
      </c>
      <c r="N38" s="75">
        <f>IFERROR(G38/B38, " ")</f>
        <v>0.8</v>
      </c>
      <c r="O38" s="81">
        <f t="shared" ref="O38:O45" si="28">IFERROR(1-N38, " ")</f>
        <v>0.19999999999999996</v>
      </c>
      <c r="P38" s="87">
        <f t="shared" ref="P38:P45" si="29">IFERROR(H38/C38, " ")</f>
        <v>0.7142857142857143</v>
      </c>
      <c r="Q38" s="88">
        <f t="shared" ref="Q38:Q45" si="30">IFERROR(1-P38, " ")</f>
        <v>0.2857142857142857</v>
      </c>
      <c r="R38" s="82">
        <f t="shared" ref="R38:R45" si="31">IFERROR(I38/D38, " ")</f>
        <v>0.83333333333333337</v>
      </c>
      <c r="S38" s="81">
        <f t="shared" ref="S38:S45" si="32">IFERROR(1-R38, " ")</f>
        <v>0.16666666666666663</v>
      </c>
      <c r="T38" s="87">
        <f t="shared" ref="T38:T45" si="33">IFERROR(J38/E38, " ")</f>
        <v>0.66666666666666663</v>
      </c>
      <c r="U38" s="91">
        <f t="shared" ref="U38:U45" si="34">IFERROR(1-T38, " ")</f>
        <v>0.33333333333333337</v>
      </c>
      <c r="V38" s="34"/>
      <c r="W38" s="35"/>
      <c r="X38" s="26"/>
      <c r="Y38" s="26"/>
      <c r="Z38" s="36"/>
      <c r="AA38" s="35"/>
      <c r="AB38" s="26"/>
      <c r="AC38" s="26"/>
      <c r="AD38" s="37"/>
      <c r="AE38" s="35"/>
      <c r="AF38" s="26"/>
      <c r="AG38" s="26"/>
      <c r="AH38" s="36"/>
      <c r="AI38" s="35"/>
      <c r="AJ38" s="26"/>
      <c r="AK38" s="26"/>
      <c r="AL38" s="37"/>
      <c r="AM38" s="35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</row>
    <row r="39" spans="1:88" s="1" customFormat="1" ht="17" customHeight="1" x14ac:dyDescent="0.35">
      <c r="A39" s="29" t="s">
        <v>3</v>
      </c>
      <c r="B39" s="62">
        <v>11</v>
      </c>
      <c r="C39" s="85">
        <v>8</v>
      </c>
      <c r="D39" s="59">
        <v>7</v>
      </c>
      <c r="E39" s="85">
        <v>5</v>
      </c>
      <c r="F39" s="115">
        <f t="shared" si="24"/>
        <v>31</v>
      </c>
      <c r="G39" s="62">
        <v>8</v>
      </c>
      <c r="H39" s="85">
        <v>5</v>
      </c>
      <c r="I39" s="59">
        <v>5</v>
      </c>
      <c r="J39" s="85">
        <v>3</v>
      </c>
      <c r="K39" s="122">
        <f t="shared" si="25"/>
        <v>21</v>
      </c>
      <c r="L39" s="76">
        <f t="shared" si="26"/>
        <v>0.67741935483870963</v>
      </c>
      <c r="M39" s="77">
        <f t="shared" si="27"/>
        <v>0.32258064516129037</v>
      </c>
      <c r="N39" s="80">
        <f t="shared" ref="N39:N45" si="35">IFERROR(G39/B39, " ")</f>
        <v>0.72727272727272729</v>
      </c>
      <c r="O39" s="48">
        <f t="shared" si="28"/>
        <v>0.27272727272727271</v>
      </c>
      <c r="P39" s="89">
        <f t="shared" si="29"/>
        <v>0.625</v>
      </c>
      <c r="Q39" s="90">
        <f t="shared" si="30"/>
        <v>0.375</v>
      </c>
      <c r="R39" s="57">
        <f t="shared" si="31"/>
        <v>0.7142857142857143</v>
      </c>
      <c r="S39" s="48">
        <f t="shared" si="32"/>
        <v>0.2857142857142857</v>
      </c>
      <c r="T39" s="89">
        <f t="shared" si="33"/>
        <v>0.6</v>
      </c>
      <c r="U39" s="92">
        <f t="shared" si="34"/>
        <v>0.4</v>
      </c>
      <c r="V39" s="34"/>
      <c r="W39" s="35"/>
      <c r="X39" s="26"/>
      <c r="Y39" s="26"/>
      <c r="Z39" s="36"/>
      <c r="AA39" s="35"/>
      <c r="AB39" s="26"/>
      <c r="AC39" s="26"/>
      <c r="AD39" s="37"/>
      <c r="AE39" s="35"/>
      <c r="AF39" s="26"/>
      <c r="AG39" s="26"/>
      <c r="AH39" s="36"/>
      <c r="AI39" s="35"/>
      <c r="AJ39" s="26"/>
      <c r="AK39" s="26"/>
      <c r="AL39" s="37"/>
      <c r="AM39" s="35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</row>
    <row r="40" spans="1:88" s="1" customFormat="1" ht="17" customHeight="1" x14ac:dyDescent="0.35">
      <c r="A40" s="29" t="s">
        <v>4</v>
      </c>
      <c r="B40" s="62">
        <v>10</v>
      </c>
      <c r="C40" s="85">
        <v>8</v>
      </c>
      <c r="D40" s="59">
        <v>6</v>
      </c>
      <c r="E40" s="85">
        <v>7</v>
      </c>
      <c r="F40" s="115">
        <f t="shared" si="24"/>
        <v>31</v>
      </c>
      <c r="G40" s="62">
        <v>9</v>
      </c>
      <c r="H40" s="85">
        <v>7</v>
      </c>
      <c r="I40" s="59">
        <v>6</v>
      </c>
      <c r="J40" s="85">
        <v>5</v>
      </c>
      <c r="K40" s="122">
        <f t="shared" si="25"/>
        <v>27</v>
      </c>
      <c r="L40" s="78">
        <f t="shared" si="26"/>
        <v>0.87096774193548387</v>
      </c>
      <c r="M40" s="79">
        <f t="shared" si="27"/>
        <v>0.12903225806451613</v>
      </c>
      <c r="N40" s="75">
        <f t="shared" si="35"/>
        <v>0.9</v>
      </c>
      <c r="O40" s="81">
        <f t="shared" si="28"/>
        <v>9.9999999999999978E-2</v>
      </c>
      <c r="P40" s="87">
        <f t="shared" si="29"/>
        <v>0.875</v>
      </c>
      <c r="Q40" s="88">
        <f t="shared" si="30"/>
        <v>0.125</v>
      </c>
      <c r="R40" s="82">
        <f t="shared" si="31"/>
        <v>1</v>
      </c>
      <c r="S40" s="81">
        <f t="shared" si="32"/>
        <v>0</v>
      </c>
      <c r="T40" s="87">
        <f t="shared" si="33"/>
        <v>0.7142857142857143</v>
      </c>
      <c r="U40" s="91">
        <f t="shared" si="34"/>
        <v>0.2857142857142857</v>
      </c>
      <c r="V40" s="34"/>
      <c r="W40" s="35"/>
      <c r="X40" s="26"/>
      <c r="Y40" s="26"/>
      <c r="Z40" s="36"/>
      <c r="AA40" s="35"/>
      <c r="AB40" s="26"/>
      <c r="AC40" s="26"/>
      <c r="AD40" s="37"/>
      <c r="AE40" s="35"/>
      <c r="AF40" s="26"/>
      <c r="AG40" s="26"/>
      <c r="AH40" s="36"/>
      <c r="AI40" s="35"/>
      <c r="AJ40" s="26"/>
      <c r="AK40" s="26"/>
      <c r="AL40" s="37"/>
      <c r="AM40" s="35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</row>
    <row r="41" spans="1:88" s="1" customFormat="1" ht="17" customHeight="1" x14ac:dyDescent="0.35">
      <c r="A41" s="29" t="s">
        <v>5</v>
      </c>
      <c r="B41" s="62">
        <v>9</v>
      </c>
      <c r="C41" s="85">
        <v>9</v>
      </c>
      <c r="D41" s="59">
        <v>7</v>
      </c>
      <c r="E41" s="85">
        <v>5</v>
      </c>
      <c r="F41" s="115">
        <f t="shared" si="24"/>
        <v>30</v>
      </c>
      <c r="G41" s="62">
        <v>7</v>
      </c>
      <c r="H41" s="85">
        <v>7</v>
      </c>
      <c r="I41" s="59">
        <v>5</v>
      </c>
      <c r="J41" s="85">
        <v>4</v>
      </c>
      <c r="K41" s="122">
        <f t="shared" si="25"/>
        <v>23</v>
      </c>
      <c r="L41" s="76">
        <f t="shared" si="26"/>
        <v>0.76666666666666672</v>
      </c>
      <c r="M41" s="77">
        <f t="shared" si="27"/>
        <v>0.23333333333333328</v>
      </c>
      <c r="N41" s="75">
        <f t="shared" si="35"/>
        <v>0.77777777777777779</v>
      </c>
      <c r="O41" s="48">
        <f t="shared" si="28"/>
        <v>0.22222222222222221</v>
      </c>
      <c r="P41" s="89">
        <f t="shared" si="29"/>
        <v>0.77777777777777779</v>
      </c>
      <c r="Q41" s="90">
        <f t="shared" si="30"/>
        <v>0.22222222222222221</v>
      </c>
      <c r="R41" s="57">
        <f t="shared" si="31"/>
        <v>0.7142857142857143</v>
      </c>
      <c r="S41" s="48">
        <f t="shared" si="32"/>
        <v>0.2857142857142857</v>
      </c>
      <c r="T41" s="89">
        <f t="shared" si="33"/>
        <v>0.8</v>
      </c>
      <c r="U41" s="92">
        <f t="shared" si="34"/>
        <v>0.19999999999999996</v>
      </c>
      <c r="V41" s="34"/>
      <c r="W41" s="35"/>
      <c r="X41" s="26"/>
      <c r="Y41" s="26"/>
      <c r="Z41" s="36"/>
      <c r="AA41" s="35"/>
      <c r="AB41" s="26"/>
      <c r="AC41" s="26"/>
      <c r="AD41" s="37"/>
      <c r="AE41" s="35"/>
      <c r="AF41" s="26"/>
      <c r="AG41" s="26"/>
      <c r="AH41" s="36"/>
      <c r="AI41" s="35"/>
      <c r="AJ41" s="26"/>
      <c r="AK41" s="26"/>
      <c r="AL41" s="37"/>
      <c r="AM41" s="35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</row>
    <row r="42" spans="1:88" s="1" customFormat="1" ht="17" customHeight="1" x14ac:dyDescent="0.35">
      <c r="A42" s="29" t="s">
        <v>6</v>
      </c>
      <c r="B42" s="62">
        <v>10</v>
      </c>
      <c r="C42" s="85">
        <v>9</v>
      </c>
      <c r="D42" s="59">
        <v>7</v>
      </c>
      <c r="E42" s="85">
        <v>4</v>
      </c>
      <c r="F42" s="115">
        <f t="shared" si="24"/>
        <v>30</v>
      </c>
      <c r="G42" s="62">
        <v>9</v>
      </c>
      <c r="H42" s="85">
        <v>8</v>
      </c>
      <c r="I42" s="59">
        <v>5</v>
      </c>
      <c r="J42" s="85">
        <v>3</v>
      </c>
      <c r="K42" s="122">
        <f t="shared" si="25"/>
        <v>25</v>
      </c>
      <c r="L42" s="78">
        <f t="shared" si="26"/>
        <v>0.83333333333333337</v>
      </c>
      <c r="M42" s="79">
        <f t="shared" si="27"/>
        <v>0.16666666666666663</v>
      </c>
      <c r="N42" s="80">
        <f t="shared" si="35"/>
        <v>0.9</v>
      </c>
      <c r="O42" s="81">
        <f t="shared" si="28"/>
        <v>9.9999999999999978E-2</v>
      </c>
      <c r="P42" s="87">
        <f t="shared" si="29"/>
        <v>0.88888888888888884</v>
      </c>
      <c r="Q42" s="88">
        <f t="shared" si="30"/>
        <v>0.11111111111111116</v>
      </c>
      <c r="R42" s="82">
        <f t="shared" si="31"/>
        <v>0.7142857142857143</v>
      </c>
      <c r="S42" s="81">
        <f t="shared" si="32"/>
        <v>0.2857142857142857</v>
      </c>
      <c r="T42" s="87">
        <f t="shared" si="33"/>
        <v>0.75</v>
      </c>
      <c r="U42" s="91">
        <f t="shared" si="34"/>
        <v>0.25</v>
      </c>
      <c r="V42" s="34"/>
      <c r="W42" s="35"/>
      <c r="X42" s="26"/>
      <c r="Y42" s="26"/>
      <c r="Z42" s="36"/>
      <c r="AA42" s="35"/>
      <c r="AB42" s="26"/>
      <c r="AC42" s="26"/>
      <c r="AD42" s="37"/>
      <c r="AE42" s="35"/>
      <c r="AF42" s="26"/>
      <c r="AG42" s="26"/>
      <c r="AH42" s="36"/>
      <c r="AI42" s="35"/>
      <c r="AJ42" s="26"/>
      <c r="AK42" s="26"/>
      <c r="AL42" s="37"/>
      <c r="AM42" s="35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</row>
    <row r="43" spans="1:88" s="1" customFormat="1" ht="17" customHeight="1" x14ac:dyDescent="0.35">
      <c r="A43" s="29" t="s">
        <v>7</v>
      </c>
      <c r="B43" s="62">
        <v>10</v>
      </c>
      <c r="C43" s="85">
        <v>10</v>
      </c>
      <c r="D43" s="59">
        <v>5</v>
      </c>
      <c r="E43" s="85">
        <v>5</v>
      </c>
      <c r="F43" s="115">
        <f t="shared" si="24"/>
        <v>30</v>
      </c>
      <c r="G43" s="62">
        <v>8</v>
      </c>
      <c r="H43" s="85">
        <v>7</v>
      </c>
      <c r="I43" s="59">
        <v>5</v>
      </c>
      <c r="J43" s="85">
        <v>4</v>
      </c>
      <c r="K43" s="122">
        <f t="shared" si="25"/>
        <v>24</v>
      </c>
      <c r="L43" s="76">
        <f t="shared" si="26"/>
        <v>0.8</v>
      </c>
      <c r="M43" s="77">
        <f t="shared" si="27"/>
        <v>0.19999999999999996</v>
      </c>
      <c r="N43" s="75">
        <f t="shared" si="35"/>
        <v>0.8</v>
      </c>
      <c r="O43" s="48">
        <f t="shared" si="28"/>
        <v>0.19999999999999996</v>
      </c>
      <c r="P43" s="89">
        <f t="shared" si="29"/>
        <v>0.7</v>
      </c>
      <c r="Q43" s="90">
        <f t="shared" si="30"/>
        <v>0.30000000000000004</v>
      </c>
      <c r="R43" s="57">
        <f t="shared" si="31"/>
        <v>1</v>
      </c>
      <c r="S43" s="48">
        <f t="shared" si="32"/>
        <v>0</v>
      </c>
      <c r="T43" s="89">
        <f t="shared" si="33"/>
        <v>0.8</v>
      </c>
      <c r="U43" s="92">
        <f t="shared" si="34"/>
        <v>0.19999999999999996</v>
      </c>
      <c r="V43" s="34"/>
      <c r="W43" s="35"/>
      <c r="X43" s="26"/>
      <c r="Y43" s="26"/>
      <c r="Z43" s="36"/>
      <c r="AA43" s="35"/>
      <c r="AB43" s="26"/>
      <c r="AC43" s="26"/>
      <c r="AD43" s="37"/>
      <c r="AE43" s="35"/>
      <c r="AF43" s="26"/>
      <c r="AG43" s="26"/>
      <c r="AH43" s="36"/>
      <c r="AI43" s="35"/>
      <c r="AJ43" s="26"/>
      <c r="AK43" s="26"/>
      <c r="AL43" s="37"/>
      <c r="AM43" s="35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</row>
    <row r="44" spans="1:88" s="1" customFormat="1" ht="17" customHeight="1" x14ac:dyDescent="0.35">
      <c r="A44" s="29" t="s">
        <v>8</v>
      </c>
      <c r="B44" s="62">
        <v>10</v>
      </c>
      <c r="C44" s="85">
        <v>8</v>
      </c>
      <c r="D44" s="59">
        <v>6</v>
      </c>
      <c r="E44" s="85">
        <v>6</v>
      </c>
      <c r="F44" s="115">
        <f t="shared" si="24"/>
        <v>30</v>
      </c>
      <c r="G44" s="62">
        <v>8</v>
      </c>
      <c r="H44" s="85">
        <v>6</v>
      </c>
      <c r="I44" s="59">
        <v>5</v>
      </c>
      <c r="J44" s="85">
        <v>5</v>
      </c>
      <c r="K44" s="122">
        <f t="shared" si="25"/>
        <v>24</v>
      </c>
      <c r="L44" s="78">
        <f t="shared" si="26"/>
        <v>0.8</v>
      </c>
      <c r="M44" s="79">
        <f t="shared" si="27"/>
        <v>0.19999999999999996</v>
      </c>
      <c r="N44" s="75">
        <f t="shared" si="35"/>
        <v>0.8</v>
      </c>
      <c r="O44" s="81">
        <f t="shared" si="28"/>
        <v>0.19999999999999996</v>
      </c>
      <c r="P44" s="87">
        <f t="shared" si="29"/>
        <v>0.75</v>
      </c>
      <c r="Q44" s="88">
        <f t="shared" si="30"/>
        <v>0.25</v>
      </c>
      <c r="R44" s="82">
        <f t="shared" si="31"/>
        <v>0.83333333333333337</v>
      </c>
      <c r="S44" s="81">
        <f t="shared" si="32"/>
        <v>0.16666666666666663</v>
      </c>
      <c r="T44" s="87">
        <f t="shared" si="33"/>
        <v>0.83333333333333337</v>
      </c>
      <c r="U44" s="91">
        <f t="shared" si="34"/>
        <v>0.16666666666666663</v>
      </c>
      <c r="V44" s="34"/>
      <c r="W44" s="35"/>
      <c r="X44" s="26"/>
      <c r="Y44" s="26"/>
      <c r="Z44" s="36"/>
      <c r="AA44" s="35"/>
      <c r="AB44" s="26"/>
      <c r="AC44" s="26"/>
      <c r="AD44" s="37"/>
      <c r="AE44" s="35"/>
      <c r="AF44" s="26"/>
      <c r="AG44" s="26"/>
      <c r="AH44" s="36"/>
      <c r="AI44" s="35"/>
      <c r="AJ44" s="26"/>
      <c r="AK44" s="26"/>
      <c r="AL44" s="37"/>
      <c r="AM44" s="35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</row>
    <row r="45" spans="1:88" s="1" customFormat="1" ht="17" customHeight="1" thickBot="1" x14ac:dyDescent="0.4">
      <c r="A45" s="31" t="s">
        <v>19</v>
      </c>
      <c r="B45" s="63">
        <v>11</v>
      </c>
      <c r="C45" s="86">
        <v>10</v>
      </c>
      <c r="D45" s="60">
        <v>5</v>
      </c>
      <c r="E45" s="86">
        <v>5</v>
      </c>
      <c r="F45" s="116">
        <f t="shared" si="24"/>
        <v>31</v>
      </c>
      <c r="G45" s="63">
        <v>9</v>
      </c>
      <c r="H45" s="86">
        <v>7</v>
      </c>
      <c r="I45" s="60">
        <v>4</v>
      </c>
      <c r="J45" s="86">
        <v>3</v>
      </c>
      <c r="K45" s="123">
        <f t="shared" si="25"/>
        <v>23</v>
      </c>
      <c r="L45" s="160">
        <f t="shared" si="26"/>
        <v>0.74193548387096775</v>
      </c>
      <c r="M45" s="161">
        <f t="shared" si="27"/>
        <v>0.25806451612903225</v>
      </c>
      <c r="N45" s="162">
        <f t="shared" si="35"/>
        <v>0.81818181818181823</v>
      </c>
      <c r="O45" s="163">
        <f t="shared" si="28"/>
        <v>0.18181818181818177</v>
      </c>
      <c r="P45" s="164">
        <f t="shared" si="29"/>
        <v>0.7</v>
      </c>
      <c r="Q45" s="165">
        <f t="shared" si="30"/>
        <v>0.30000000000000004</v>
      </c>
      <c r="R45" s="166">
        <f t="shared" si="31"/>
        <v>0.8</v>
      </c>
      <c r="S45" s="163">
        <f t="shared" si="32"/>
        <v>0.19999999999999996</v>
      </c>
      <c r="T45" s="164">
        <f t="shared" si="33"/>
        <v>0.6</v>
      </c>
      <c r="U45" s="167">
        <f t="shared" si="34"/>
        <v>0.4</v>
      </c>
      <c r="V45" s="34"/>
      <c r="W45" s="35"/>
      <c r="X45" s="26"/>
      <c r="Y45" s="26"/>
      <c r="Z45" s="36"/>
      <c r="AA45" s="35"/>
      <c r="AB45" s="26"/>
      <c r="AC45" s="26"/>
      <c r="AD45" s="37"/>
      <c r="AE45" s="35"/>
      <c r="AF45" s="26"/>
      <c r="AG45" s="26"/>
      <c r="AH45" s="36"/>
      <c r="AI45" s="35"/>
      <c r="AJ45" s="26"/>
      <c r="AK45" s="26"/>
      <c r="AL45" s="37"/>
      <c r="AM45" s="35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</row>
    <row r="46" spans="1:88" s="1" customFormat="1" ht="37" customHeight="1" thickBot="1" x14ac:dyDescent="0.4">
      <c r="A46" s="66"/>
      <c r="B46" s="66"/>
      <c r="C46" s="33"/>
      <c r="D46" s="34"/>
      <c r="M46" s="33"/>
      <c r="N46" s="34"/>
      <c r="O46" s="34"/>
      <c r="P46" s="34"/>
      <c r="Q46" s="34"/>
      <c r="R46" s="34"/>
      <c r="S46" s="34"/>
      <c r="T46" s="34"/>
      <c r="U46" s="34"/>
      <c r="V46" s="34"/>
      <c r="W46" s="35"/>
      <c r="X46" s="26"/>
      <c r="Y46" s="26"/>
      <c r="Z46" s="36"/>
      <c r="AA46" s="35"/>
      <c r="AB46" s="26"/>
      <c r="AC46" s="26"/>
      <c r="AD46" s="37"/>
      <c r="AE46" s="35"/>
      <c r="AF46" s="26"/>
      <c r="AG46" s="26"/>
      <c r="AH46" s="36"/>
      <c r="AI46" s="35"/>
      <c r="AJ46" s="26"/>
      <c r="AK46" s="26"/>
      <c r="AL46" s="37"/>
      <c r="AM46" s="35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</row>
    <row r="47" spans="1:88" s="1" customFormat="1" ht="27" customHeight="1" thickBot="1" x14ac:dyDescent="0.4">
      <c r="A47" s="192" t="s">
        <v>55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4"/>
      <c r="V47" s="34"/>
      <c r="W47" s="35"/>
      <c r="X47" s="26"/>
      <c r="Y47" s="26"/>
      <c r="Z47" s="36"/>
      <c r="AA47" s="35"/>
      <c r="AB47" s="26"/>
      <c r="AC47" s="26"/>
      <c r="AD47" s="37"/>
      <c r="AE47" s="35"/>
      <c r="AF47" s="26"/>
      <c r="AG47" s="26"/>
      <c r="AH47" s="36"/>
      <c r="AI47" s="35"/>
      <c r="AJ47" s="26"/>
      <c r="AK47" s="26"/>
      <c r="AL47" s="37"/>
      <c r="AM47" s="35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</row>
    <row r="48" spans="1:88" s="1" customFormat="1" ht="27" customHeight="1" thickBot="1" x14ac:dyDescent="0.4">
      <c r="A48" s="70"/>
      <c r="B48" s="65" t="s">
        <v>31</v>
      </c>
      <c r="C48" s="83" t="s">
        <v>32</v>
      </c>
      <c r="D48" s="46" t="s">
        <v>33</v>
      </c>
      <c r="E48" s="83" t="s">
        <v>34</v>
      </c>
      <c r="F48" s="118" t="s">
        <v>39</v>
      </c>
      <c r="G48" s="119" t="str">
        <f>B48</f>
        <v>Group 1</v>
      </c>
      <c r="H48" s="120" t="str">
        <f>C48</f>
        <v>Group 2</v>
      </c>
      <c r="I48" s="121" t="str">
        <f>D48</f>
        <v>Group 3</v>
      </c>
      <c r="J48" s="120" t="str">
        <f>E48</f>
        <v>Group 4</v>
      </c>
      <c r="K48" s="124" t="s">
        <v>35</v>
      </c>
      <c r="L48" s="187" t="s">
        <v>35</v>
      </c>
      <c r="M48" s="188"/>
      <c r="N48" s="189" t="str">
        <f>B48</f>
        <v>Group 1</v>
      </c>
      <c r="O48" s="190"/>
      <c r="P48" s="179" t="str">
        <f>C48</f>
        <v>Group 2</v>
      </c>
      <c r="Q48" s="179"/>
      <c r="R48" s="191" t="str">
        <f>D48</f>
        <v>Group 3</v>
      </c>
      <c r="S48" s="190"/>
      <c r="T48" s="179" t="str">
        <f>E48</f>
        <v>Group 4</v>
      </c>
      <c r="U48" s="181"/>
      <c r="V48" s="34"/>
      <c r="W48" s="35"/>
      <c r="X48" s="26"/>
      <c r="Y48" s="26"/>
      <c r="Z48" s="36"/>
      <c r="AA48" s="35"/>
      <c r="AB48" s="26"/>
      <c r="AC48" s="26"/>
      <c r="AD48" s="37"/>
      <c r="AE48" s="35"/>
      <c r="AF48" s="26"/>
      <c r="AG48" s="26"/>
      <c r="AH48" s="36"/>
      <c r="AI48" s="35"/>
      <c r="AJ48" s="26"/>
      <c r="AK48" s="26"/>
      <c r="AL48" s="37"/>
      <c r="AM48" s="35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</row>
    <row r="49" spans="1:88" s="1" customFormat="1" ht="40" customHeight="1" thickBot="1" x14ac:dyDescent="0.4">
      <c r="A49" s="71" t="s">
        <v>13</v>
      </c>
      <c r="B49" s="182" t="s">
        <v>37</v>
      </c>
      <c r="C49" s="183"/>
      <c r="D49" s="183"/>
      <c r="E49" s="183"/>
      <c r="F49" s="184"/>
      <c r="G49" s="185" t="s">
        <v>38</v>
      </c>
      <c r="H49" s="186"/>
      <c r="I49" s="186"/>
      <c r="J49" s="186"/>
      <c r="K49" s="186"/>
      <c r="L49" s="125" t="s">
        <v>29</v>
      </c>
      <c r="M49" s="126" t="s">
        <v>30</v>
      </c>
      <c r="N49" s="135" t="s">
        <v>29</v>
      </c>
      <c r="O49" s="128" t="s">
        <v>30</v>
      </c>
      <c r="P49" s="129" t="s">
        <v>29</v>
      </c>
      <c r="Q49" s="130" t="s">
        <v>30</v>
      </c>
      <c r="R49" s="131" t="s">
        <v>29</v>
      </c>
      <c r="S49" s="128" t="s">
        <v>30</v>
      </c>
      <c r="T49" s="132" t="s">
        <v>29</v>
      </c>
      <c r="U49" s="133" t="s">
        <v>30</v>
      </c>
      <c r="V49" s="34"/>
      <c r="W49" s="35"/>
      <c r="X49" s="26"/>
      <c r="Y49" s="26"/>
      <c r="Z49" s="36"/>
      <c r="AA49" s="35"/>
      <c r="AB49" s="26"/>
      <c r="AC49" s="26"/>
      <c r="AD49" s="37"/>
      <c r="AE49" s="35"/>
      <c r="AF49" s="26"/>
      <c r="AG49" s="26"/>
      <c r="AH49" s="36"/>
      <c r="AI49" s="35"/>
      <c r="AJ49" s="26"/>
      <c r="AK49" s="26"/>
      <c r="AL49" s="37"/>
      <c r="AM49" s="35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</row>
    <row r="50" spans="1:88" s="1" customFormat="1" ht="17" customHeight="1" x14ac:dyDescent="0.35">
      <c r="A50" s="29" t="s">
        <v>0</v>
      </c>
      <c r="B50" s="62">
        <v>7</v>
      </c>
      <c r="C50" s="85">
        <v>12</v>
      </c>
      <c r="D50" s="59">
        <v>8</v>
      </c>
      <c r="E50" s="85">
        <v>13</v>
      </c>
      <c r="F50" s="115">
        <f>SUM(B50:E50)</f>
        <v>40</v>
      </c>
      <c r="G50" s="62">
        <v>4</v>
      </c>
      <c r="H50" s="85">
        <v>10</v>
      </c>
      <c r="I50" s="59">
        <v>6</v>
      </c>
      <c r="J50" s="85">
        <v>12</v>
      </c>
      <c r="K50" s="122">
        <f>SUM(G50:J50)</f>
        <v>32</v>
      </c>
      <c r="L50" s="78">
        <f>IFERROR(K50/F50, " ")</f>
        <v>0.8</v>
      </c>
      <c r="M50" s="79">
        <f>IFERROR(1-L50, " ")</f>
        <v>0.19999999999999996</v>
      </c>
      <c r="N50" s="80">
        <f>IFERROR(G50/B50, " ")</f>
        <v>0.5714285714285714</v>
      </c>
      <c r="O50" s="81">
        <f>IFERROR(1-N50, " ")</f>
        <v>0.4285714285714286</v>
      </c>
      <c r="P50" s="87">
        <f>IFERROR(H50/C50, " ")</f>
        <v>0.83333333333333337</v>
      </c>
      <c r="Q50" s="88">
        <f>IFERROR(1-P50, " ")</f>
        <v>0.16666666666666663</v>
      </c>
      <c r="R50" s="82">
        <f>IFERROR(I50/D50, " ")</f>
        <v>0.75</v>
      </c>
      <c r="S50" s="81">
        <f>IFERROR(1-R50, " ")</f>
        <v>0.25</v>
      </c>
      <c r="T50" s="87">
        <f>IFERROR(J50/E50, " ")</f>
        <v>0.92307692307692313</v>
      </c>
      <c r="U50" s="91">
        <f>IFERROR(1-T50, " ")</f>
        <v>7.6923076923076872E-2</v>
      </c>
      <c r="V50" s="34"/>
      <c r="W50" s="35"/>
      <c r="X50" s="26"/>
      <c r="Y50" s="26"/>
      <c r="Z50" s="36"/>
      <c r="AA50" s="35"/>
      <c r="AB50" s="26"/>
      <c r="AC50" s="26"/>
      <c r="AD50" s="37"/>
      <c r="AE50" s="35"/>
      <c r="AF50" s="26"/>
      <c r="AG50" s="26"/>
      <c r="AH50" s="36"/>
      <c r="AI50" s="35"/>
      <c r="AJ50" s="26"/>
      <c r="AK50" s="26"/>
      <c r="AL50" s="37"/>
      <c r="AM50" s="35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</row>
    <row r="51" spans="1:88" s="1" customFormat="1" ht="17" customHeight="1" x14ac:dyDescent="0.35">
      <c r="A51" s="29" t="s">
        <v>1</v>
      </c>
      <c r="B51" s="62">
        <v>10</v>
      </c>
      <c r="C51" s="85">
        <v>11</v>
      </c>
      <c r="D51" s="59">
        <v>8</v>
      </c>
      <c r="E51" s="85">
        <v>11</v>
      </c>
      <c r="F51" s="115">
        <f t="shared" ref="F51:F59" si="36">SUM(B51:E51)</f>
        <v>40</v>
      </c>
      <c r="G51" s="62">
        <v>8</v>
      </c>
      <c r="H51" s="85">
        <v>10</v>
      </c>
      <c r="I51" s="59">
        <v>7</v>
      </c>
      <c r="J51" s="85">
        <v>11</v>
      </c>
      <c r="K51" s="122">
        <f>SUM(G51:J51)</f>
        <v>36</v>
      </c>
      <c r="L51" s="76">
        <f>IFERROR(K51/F51, " ")</f>
        <v>0.9</v>
      </c>
      <c r="M51" s="77">
        <f>IFERROR(1-L51, " ")</f>
        <v>9.9999999999999978E-2</v>
      </c>
      <c r="N51" s="75">
        <f>IFERROR(G51/B51, " ")</f>
        <v>0.8</v>
      </c>
      <c r="O51" s="48">
        <f>IFERROR(1-N51, " ")</f>
        <v>0.19999999999999996</v>
      </c>
      <c r="P51" s="89">
        <f>IFERROR(H51/C51, " ")</f>
        <v>0.90909090909090906</v>
      </c>
      <c r="Q51" s="90">
        <f>IFERROR(1-P51, " ")</f>
        <v>9.0909090909090939E-2</v>
      </c>
      <c r="R51" s="57">
        <f>IFERROR(I51/D51, " ")</f>
        <v>0.875</v>
      </c>
      <c r="S51" s="48">
        <f>IFERROR(1-R51, " ")</f>
        <v>0.125</v>
      </c>
      <c r="T51" s="89">
        <f>IFERROR(J51/E51, " ")</f>
        <v>1</v>
      </c>
      <c r="U51" s="92">
        <f>IFERROR(1-T51, " ")</f>
        <v>0</v>
      </c>
      <c r="V51" s="34"/>
      <c r="W51" s="35"/>
      <c r="X51" s="26"/>
      <c r="Y51" s="26"/>
      <c r="Z51" s="36"/>
      <c r="AA51" s="35"/>
      <c r="AB51" s="26"/>
      <c r="AC51" s="26"/>
      <c r="AD51" s="37"/>
      <c r="AE51" s="35"/>
      <c r="AF51" s="26"/>
      <c r="AG51" s="26"/>
      <c r="AH51" s="36"/>
      <c r="AI51" s="35"/>
      <c r="AJ51" s="26"/>
      <c r="AK51" s="26"/>
      <c r="AL51" s="37"/>
      <c r="AM51" s="35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</row>
    <row r="52" spans="1:88" s="1" customFormat="1" ht="17" customHeight="1" x14ac:dyDescent="0.35">
      <c r="A52" s="29" t="s">
        <v>2</v>
      </c>
      <c r="B52" s="62">
        <v>9</v>
      </c>
      <c r="C52" s="85">
        <v>13</v>
      </c>
      <c r="D52" s="59">
        <v>10</v>
      </c>
      <c r="E52" s="85">
        <v>9</v>
      </c>
      <c r="F52" s="115">
        <f t="shared" si="36"/>
        <v>41</v>
      </c>
      <c r="G52" s="62">
        <v>5</v>
      </c>
      <c r="H52" s="85">
        <v>10</v>
      </c>
      <c r="I52" s="59">
        <v>6</v>
      </c>
      <c r="J52" s="85">
        <v>8</v>
      </c>
      <c r="K52" s="122">
        <f t="shared" ref="K52:K59" si="37">SUM(G52:J52)</f>
        <v>29</v>
      </c>
      <c r="L52" s="78">
        <f t="shared" ref="L52:L59" si="38">IFERROR(K52/F52, " ")</f>
        <v>0.70731707317073167</v>
      </c>
      <c r="M52" s="79">
        <f t="shared" ref="M52:M59" si="39">IFERROR(1-L52, " ")</f>
        <v>0.29268292682926833</v>
      </c>
      <c r="N52" s="75">
        <f>IFERROR(G52/B52, " ")</f>
        <v>0.55555555555555558</v>
      </c>
      <c r="O52" s="81">
        <f t="shared" ref="O52:O59" si="40">IFERROR(1-N52, " ")</f>
        <v>0.44444444444444442</v>
      </c>
      <c r="P52" s="87">
        <f t="shared" ref="P52:P59" si="41">IFERROR(H52/C52, " ")</f>
        <v>0.76923076923076927</v>
      </c>
      <c r="Q52" s="88">
        <f t="shared" ref="Q52:Q59" si="42">IFERROR(1-P52, " ")</f>
        <v>0.23076923076923073</v>
      </c>
      <c r="R52" s="82">
        <f t="shared" ref="R52:R59" si="43">IFERROR(I52/D52, " ")</f>
        <v>0.6</v>
      </c>
      <c r="S52" s="81">
        <f t="shared" ref="S52:S59" si="44">IFERROR(1-R52, " ")</f>
        <v>0.4</v>
      </c>
      <c r="T52" s="87">
        <f t="shared" ref="T52:T59" si="45">IFERROR(J52/E52, " ")</f>
        <v>0.88888888888888884</v>
      </c>
      <c r="U52" s="91">
        <f t="shared" ref="U52:U59" si="46">IFERROR(1-T52, " ")</f>
        <v>0.11111111111111116</v>
      </c>
      <c r="V52" s="34"/>
      <c r="W52" s="35"/>
      <c r="X52" s="26"/>
      <c r="Y52" s="26"/>
      <c r="Z52" s="36"/>
      <c r="AA52" s="35"/>
      <c r="AB52" s="26"/>
      <c r="AC52" s="26"/>
      <c r="AD52" s="37"/>
      <c r="AE52" s="35"/>
      <c r="AF52" s="26"/>
      <c r="AG52" s="26"/>
      <c r="AH52" s="36"/>
      <c r="AI52" s="35"/>
      <c r="AJ52" s="26"/>
      <c r="AK52" s="26"/>
      <c r="AL52" s="37"/>
      <c r="AM52" s="35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</row>
    <row r="53" spans="1:88" s="1" customFormat="1" ht="17" customHeight="1" x14ac:dyDescent="0.35">
      <c r="A53" s="29" t="s">
        <v>3</v>
      </c>
      <c r="B53" s="62">
        <v>8</v>
      </c>
      <c r="C53" s="85">
        <v>12</v>
      </c>
      <c r="D53" s="59">
        <v>11</v>
      </c>
      <c r="E53" s="85">
        <v>10</v>
      </c>
      <c r="F53" s="115">
        <f t="shared" si="36"/>
        <v>41</v>
      </c>
      <c r="G53" s="62">
        <v>4</v>
      </c>
      <c r="H53" s="85">
        <v>9</v>
      </c>
      <c r="I53" s="59">
        <v>5</v>
      </c>
      <c r="J53" s="85">
        <v>7</v>
      </c>
      <c r="K53" s="122">
        <f t="shared" si="37"/>
        <v>25</v>
      </c>
      <c r="L53" s="76">
        <f t="shared" si="38"/>
        <v>0.6097560975609756</v>
      </c>
      <c r="M53" s="77">
        <f t="shared" si="39"/>
        <v>0.3902439024390244</v>
      </c>
      <c r="N53" s="80">
        <f t="shared" ref="N53:N59" si="47">IFERROR(G53/B53, " ")</f>
        <v>0.5</v>
      </c>
      <c r="O53" s="48">
        <f t="shared" si="40"/>
        <v>0.5</v>
      </c>
      <c r="P53" s="89">
        <f t="shared" si="41"/>
        <v>0.75</v>
      </c>
      <c r="Q53" s="90">
        <f t="shared" si="42"/>
        <v>0.25</v>
      </c>
      <c r="R53" s="57">
        <f t="shared" si="43"/>
        <v>0.45454545454545453</v>
      </c>
      <c r="S53" s="48">
        <f t="shared" si="44"/>
        <v>0.54545454545454541</v>
      </c>
      <c r="T53" s="89">
        <f t="shared" si="45"/>
        <v>0.7</v>
      </c>
      <c r="U53" s="92">
        <f t="shared" si="46"/>
        <v>0.30000000000000004</v>
      </c>
      <c r="V53" s="34"/>
      <c r="W53" s="35"/>
      <c r="X53" s="26"/>
      <c r="Y53" s="26"/>
      <c r="Z53" s="36"/>
      <c r="AA53" s="35"/>
      <c r="AB53" s="26"/>
      <c r="AC53" s="26"/>
      <c r="AD53" s="37"/>
      <c r="AE53" s="35"/>
      <c r="AF53" s="26"/>
      <c r="AG53" s="26"/>
      <c r="AH53" s="36"/>
      <c r="AI53" s="35"/>
      <c r="AJ53" s="26"/>
      <c r="AK53" s="26"/>
      <c r="AL53" s="37"/>
      <c r="AM53" s="35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</row>
    <row r="54" spans="1:88" s="1" customFormat="1" ht="17" customHeight="1" x14ac:dyDescent="0.35">
      <c r="A54" s="29" t="s">
        <v>4</v>
      </c>
      <c r="B54" s="62">
        <v>8</v>
      </c>
      <c r="C54" s="85">
        <v>13</v>
      </c>
      <c r="D54" s="59">
        <v>9</v>
      </c>
      <c r="E54" s="85">
        <v>10</v>
      </c>
      <c r="F54" s="115">
        <f t="shared" si="36"/>
        <v>40</v>
      </c>
      <c r="G54" s="62">
        <v>5</v>
      </c>
      <c r="H54" s="85">
        <v>10</v>
      </c>
      <c r="I54" s="59">
        <v>5</v>
      </c>
      <c r="J54" s="85">
        <v>8</v>
      </c>
      <c r="K54" s="122">
        <f t="shared" si="37"/>
        <v>28</v>
      </c>
      <c r="L54" s="78">
        <f t="shared" si="38"/>
        <v>0.7</v>
      </c>
      <c r="M54" s="79">
        <f t="shared" si="39"/>
        <v>0.30000000000000004</v>
      </c>
      <c r="N54" s="75">
        <f t="shared" si="47"/>
        <v>0.625</v>
      </c>
      <c r="O54" s="81">
        <f t="shared" si="40"/>
        <v>0.375</v>
      </c>
      <c r="P54" s="87">
        <f t="shared" si="41"/>
        <v>0.76923076923076927</v>
      </c>
      <c r="Q54" s="88">
        <f t="shared" si="42"/>
        <v>0.23076923076923073</v>
      </c>
      <c r="R54" s="82">
        <f t="shared" si="43"/>
        <v>0.55555555555555558</v>
      </c>
      <c r="S54" s="81">
        <f t="shared" si="44"/>
        <v>0.44444444444444442</v>
      </c>
      <c r="T54" s="87">
        <f t="shared" si="45"/>
        <v>0.8</v>
      </c>
      <c r="U54" s="91">
        <f t="shared" si="46"/>
        <v>0.19999999999999996</v>
      </c>
      <c r="V54" s="34"/>
      <c r="W54" s="35"/>
      <c r="X54" s="26"/>
      <c r="Y54" s="26"/>
      <c r="Z54" s="36"/>
      <c r="AA54" s="35"/>
      <c r="AB54" s="26"/>
      <c r="AC54" s="26"/>
      <c r="AD54" s="37"/>
      <c r="AE54" s="35"/>
      <c r="AF54" s="26"/>
      <c r="AG54" s="26"/>
      <c r="AH54" s="36"/>
      <c r="AI54" s="35"/>
      <c r="AJ54" s="26"/>
      <c r="AK54" s="26"/>
      <c r="AL54" s="37"/>
      <c r="AM54" s="35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</row>
    <row r="55" spans="1:88" s="1" customFormat="1" ht="17" customHeight="1" x14ac:dyDescent="0.35">
      <c r="A55" s="29" t="s">
        <v>5</v>
      </c>
      <c r="B55" s="62">
        <v>8</v>
      </c>
      <c r="C55" s="85">
        <v>12</v>
      </c>
      <c r="D55" s="59">
        <v>9</v>
      </c>
      <c r="E55" s="85">
        <v>12</v>
      </c>
      <c r="F55" s="115">
        <f t="shared" si="36"/>
        <v>41</v>
      </c>
      <c r="G55" s="62">
        <v>4</v>
      </c>
      <c r="H55" s="85">
        <v>9</v>
      </c>
      <c r="I55" s="59">
        <v>7</v>
      </c>
      <c r="J55" s="85">
        <v>8</v>
      </c>
      <c r="K55" s="122">
        <f t="shared" si="37"/>
        <v>28</v>
      </c>
      <c r="L55" s="76">
        <f t="shared" si="38"/>
        <v>0.68292682926829273</v>
      </c>
      <c r="M55" s="77">
        <f t="shared" si="39"/>
        <v>0.31707317073170727</v>
      </c>
      <c r="N55" s="75">
        <f t="shared" si="47"/>
        <v>0.5</v>
      </c>
      <c r="O55" s="48">
        <f t="shared" si="40"/>
        <v>0.5</v>
      </c>
      <c r="P55" s="89">
        <f t="shared" si="41"/>
        <v>0.75</v>
      </c>
      <c r="Q55" s="90">
        <f t="shared" si="42"/>
        <v>0.25</v>
      </c>
      <c r="R55" s="57">
        <f t="shared" si="43"/>
        <v>0.77777777777777779</v>
      </c>
      <c r="S55" s="48">
        <f t="shared" si="44"/>
        <v>0.22222222222222221</v>
      </c>
      <c r="T55" s="89">
        <f t="shared" si="45"/>
        <v>0.66666666666666663</v>
      </c>
      <c r="U55" s="92">
        <f t="shared" si="46"/>
        <v>0.33333333333333337</v>
      </c>
      <c r="V55" s="34"/>
      <c r="W55" s="35"/>
      <c r="X55" s="26"/>
      <c r="Y55" s="26"/>
      <c r="Z55" s="36"/>
      <c r="AA55" s="35"/>
      <c r="AB55" s="26"/>
      <c r="AC55" s="26"/>
      <c r="AD55" s="37"/>
      <c r="AE55" s="35"/>
      <c r="AF55" s="26"/>
      <c r="AG55" s="26"/>
      <c r="AH55" s="36"/>
      <c r="AI55" s="35"/>
      <c r="AJ55" s="26"/>
      <c r="AK55" s="26"/>
      <c r="AL55" s="37"/>
      <c r="AM55" s="35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</row>
    <row r="56" spans="1:88" s="1" customFormat="1" ht="17" customHeight="1" x14ac:dyDescent="0.35">
      <c r="A56" s="29" t="s">
        <v>6</v>
      </c>
      <c r="B56" s="62">
        <v>9</v>
      </c>
      <c r="C56" s="85">
        <v>12</v>
      </c>
      <c r="D56" s="59">
        <v>11</v>
      </c>
      <c r="E56" s="85">
        <v>8</v>
      </c>
      <c r="F56" s="115">
        <f t="shared" si="36"/>
        <v>40</v>
      </c>
      <c r="G56" s="62">
        <v>6</v>
      </c>
      <c r="H56" s="85">
        <v>10</v>
      </c>
      <c r="I56" s="59">
        <v>8</v>
      </c>
      <c r="J56" s="85">
        <v>6</v>
      </c>
      <c r="K56" s="122">
        <f t="shared" si="37"/>
        <v>30</v>
      </c>
      <c r="L56" s="78">
        <f t="shared" si="38"/>
        <v>0.75</v>
      </c>
      <c r="M56" s="79">
        <f t="shared" si="39"/>
        <v>0.25</v>
      </c>
      <c r="N56" s="80">
        <f t="shared" si="47"/>
        <v>0.66666666666666663</v>
      </c>
      <c r="O56" s="81">
        <f t="shared" si="40"/>
        <v>0.33333333333333337</v>
      </c>
      <c r="P56" s="87">
        <f t="shared" si="41"/>
        <v>0.83333333333333337</v>
      </c>
      <c r="Q56" s="88">
        <f t="shared" si="42"/>
        <v>0.16666666666666663</v>
      </c>
      <c r="R56" s="82">
        <f t="shared" si="43"/>
        <v>0.72727272727272729</v>
      </c>
      <c r="S56" s="81">
        <f t="shared" si="44"/>
        <v>0.27272727272727271</v>
      </c>
      <c r="T56" s="87">
        <f t="shared" si="45"/>
        <v>0.75</v>
      </c>
      <c r="U56" s="91">
        <f t="shared" si="46"/>
        <v>0.25</v>
      </c>
      <c r="V56" s="34"/>
      <c r="W56" s="35"/>
      <c r="X56" s="26"/>
      <c r="Y56" s="26"/>
      <c r="Z56" s="36"/>
      <c r="AA56" s="35"/>
      <c r="AB56" s="26"/>
      <c r="AC56" s="26"/>
      <c r="AD56" s="37"/>
      <c r="AE56" s="35"/>
      <c r="AF56" s="26"/>
      <c r="AG56" s="26"/>
      <c r="AH56" s="36"/>
      <c r="AI56" s="35"/>
      <c r="AJ56" s="26"/>
      <c r="AK56" s="26"/>
      <c r="AL56" s="37"/>
      <c r="AM56" s="35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</row>
    <row r="57" spans="1:88" s="1" customFormat="1" ht="17" customHeight="1" x14ac:dyDescent="0.35">
      <c r="A57" s="29" t="s">
        <v>7</v>
      </c>
      <c r="B57" s="62">
        <v>12</v>
      </c>
      <c r="C57" s="85">
        <v>11</v>
      </c>
      <c r="D57" s="59">
        <v>9</v>
      </c>
      <c r="E57" s="85">
        <v>9</v>
      </c>
      <c r="F57" s="115">
        <f t="shared" si="36"/>
        <v>41</v>
      </c>
      <c r="G57" s="62">
        <v>7</v>
      </c>
      <c r="H57" s="85">
        <v>8</v>
      </c>
      <c r="I57" s="59">
        <v>7</v>
      </c>
      <c r="J57" s="85">
        <v>6</v>
      </c>
      <c r="K57" s="122">
        <f t="shared" si="37"/>
        <v>28</v>
      </c>
      <c r="L57" s="76">
        <f t="shared" si="38"/>
        <v>0.68292682926829273</v>
      </c>
      <c r="M57" s="77">
        <f t="shared" si="39"/>
        <v>0.31707317073170727</v>
      </c>
      <c r="N57" s="75">
        <f t="shared" si="47"/>
        <v>0.58333333333333337</v>
      </c>
      <c r="O57" s="48">
        <f t="shared" si="40"/>
        <v>0.41666666666666663</v>
      </c>
      <c r="P57" s="89">
        <f t="shared" si="41"/>
        <v>0.72727272727272729</v>
      </c>
      <c r="Q57" s="90">
        <f t="shared" si="42"/>
        <v>0.27272727272727271</v>
      </c>
      <c r="R57" s="57">
        <f t="shared" si="43"/>
        <v>0.77777777777777779</v>
      </c>
      <c r="S57" s="48">
        <f t="shared" si="44"/>
        <v>0.22222222222222221</v>
      </c>
      <c r="T57" s="89">
        <f t="shared" si="45"/>
        <v>0.66666666666666663</v>
      </c>
      <c r="U57" s="92">
        <f t="shared" si="46"/>
        <v>0.33333333333333337</v>
      </c>
      <c r="V57" s="34"/>
      <c r="W57" s="35"/>
      <c r="X57" s="26"/>
      <c r="Y57" s="26"/>
      <c r="Z57" s="36"/>
      <c r="AA57" s="35"/>
      <c r="AB57" s="26"/>
      <c r="AC57" s="26"/>
      <c r="AD57" s="37"/>
      <c r="AE57" s="35"/>
      <c r="AF57" s="26"/>
      <c r="AG57" s="26"/>
      <c r="AH57" s="36"/>
      <c r="AI57" s="35"/>
      <c r="AJ57" s="26"/>
      <c r="AK57" s="26"/>
      <c r="AL57" s="37"/>
      <c r="AM57" s="35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</row>
    <row r="58" spans="1:88" s="1" customFormat="1" ht="17" customHeight="1" x14ac:dyDescent="0.35">
      <c r="A58" s="29" t="s">
        <v>8</v>
      </c>
      <c r="B58" s="62">
        <v>13</v>
      </c>
      <c r="C58" s="85">
        <v>11</v>
      </c>
      <c r="D58" s="59">
        <v>8</v>
      </c>
      <c r="E58" s="85">
        <v>8</v>
      </c>
      <c r="F58" s="115">
        <f t="shared" si="36"/>
        <v>40</v>
      </c>
      <c r="G58" s="62">
        <v>7</v>
      </c>
      <c r="H58" s="85">
        <v>9</v>
      </c>
      <c r="I58" s="59">
        <v>6</v>
      </c>
      <c r="J58" s="85">
        <v>7</v>
      </c>
      <c r="K58" s="122">
        <f t="shared" si="37"/>
        <v>29</v>
      </c>
      <c r="L58" s="78">
        <f t="shared" si="38"/>
        <v>0.72499999999999998</v>
      </c>
      <c r="M58" s="79">
        <f t="shared" si="39"/>
        <v>0.27500000000000002</v>
      </c>
      <c r="N58" s="75">
        <f t="shared" si="47"/>
        <v>0.53846153846153844</v>
      </c>
      <c r="O58" s="81">
        <f t="shared" si="40"/>
        <v>0.46153846153846156</v>
      </c>
      <c r="P58" s="87">
        <f t="shared" si="41"/>
        <v>0.81818181818181823</v>
      </c>
      <c r="Q58" s="88">
        <f t="shared" si="42"/>
        <v>0.18181818181818177</v>
      </c>
      <c r="R58" s="82">
        <f t="shared" si="43"/>
        <v>0.75</v>
      </c>
      <c r="S58" s="81">
        <f t="shared" si="44"/>
        <v>0.25</v>
      </c>
      <c r="T58" s="87">
        <f t="shared" si="45"/>
        <v>0.875</v>
      </c>
      <c r="U58" s="91">
        <f t="shared" si="46"/>
        <v>0.125</v>
      </c>
      <c r="V58" s="34"/>
      <c r="W58" s="35"/>
      <c r="X58" s="26"/>
      <c r="Y58" s="26"/>
      <c r="Z58" s="36"/>
      <c r="AA58" s="35"/>
      <c r="AB58" s="26"/>
      <c r="AC58" s="26"/>
      <c r="AD58" s="37"/>
      <c r="AE58" s="35"/>
      <c r="AF58" s="26"/>
      <c r="AG58" s="26"/>
      <c r="AH58" s="36"/>
      <c r="AI58" s="35"/>
      <c r="AJ58" s="26"/>
      <c r="AK58" s="26"/>
      <c r="AL58" s="37"/>
      <c r="AM58" s="35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</row>
    <row r="59" spans="1:88" s="1" customFormat="1" ht="17" customHeight="1" thickBot="1" x14ac:dyDescent="0.4">
      <c r="A59" s="31" t="s">
        <v>19</v>
      </c>
      <c r="B59" s="63">
        <v>10</v>
      </c>
      <c r="C59" s="86">
        <v>12</v>
      </c>
      <c r="D59" s="60">
        <v>8</v>
      </c>
      <c r="E59" s="86">
        <v>10</v>
      </c>
      <c r="F59" s="116">
        <f t="shared" si="36"/>
        <v>40</v>
      </c>
      <c r="G59" s="63">
        <v>8</v>
      </c>
      <c r="H59" s="86">
        <v>10</v>
      </c>
      <c r="I59" s="60">
        <v>6</v>
      </c>
      <c r="J59" s="86">
        <v>9</v>
      </c>
      <c r="K59" s="123">
        <f t="shared" si="37"/>
        <v>33</v>
      </c>
      <c r="L59" s="160">
        <f t="shared" si="38"/>
        <v>0.82499999999999996</v>
      </c>
      <c r="M59" s="161">
        <f t="shared" si="39"/>
        <v>0.17500000000000004</v>
      </c>
      <c r="N59" s="162">
        <f t="shared" si="47"/>
        <v>0.8</v>
      </c>
      <c r="O59" s="163">
        <f t="shared" si="40"/>
        <v>0.19999999999999996</v>
      </c>
      <c r="P59" s="164">
        <f t="shared" si="41"/>
        <v>0.83333333333333337</v>
      </c>
      <c r="Q59" s="165">
        <f t="shared" si="42"/>
        <v>0.16666666666666663</v>
      </c>
      <c r="R59" s="166">
        <f t="shared" si="43"/>
        <v>0.75</v>
      </c>
      <c r="S59" s="163">
        <f t="shared" si="44"/>
        <v>0.25</v>
      </c>
      <c r="T59" s="164">
        <f t="shared" si="45"/>
        <v>0.9</v>
      </c>
      <c r="U59" s="167">
        <f t="shared" si="46"/>
        <v>9.9999999999999978E-2</v>
      </c>
      <c r="V59" s="34"/>
      <c r="W59" s="35"/>
      <c r="X59" s="26"/>
      <c r="Y59" s="26"/>
      <c r="Z59" s="36"/>
      <c r="AA59" s="35"/>
      <c r="AB59" s="26"/>
      <c r="AC59" s="26"/>
      <c r="AD59" s="37"/>
      <c r="AE59" s="35"/>
      <c r="AF59" s="26"/>
      <c r="AG59" s="26"/>
      <c r="AH59" s="36"/>
      <c r="AI59" s="35"/>
      <c r="AJ59" s="26"/>
      <c r="AK59" s="26"/>
      <c r="AL59" s="37"/>
      <c r="AM59" s="35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</row>
    <row r="60" spans="1:88" s="1" customFormat="1" ht="37" customHeight="1" thickBot="1" x14ac:dyDescent="0.4">
      <c r="A60" s="67"/>
      <c r="B60" s="67"/>
      <c r="C60" s="68"/>
      <c r="D60" s="69"/>
      <c r="M60" s="33"/>
      <c r="N60" s="34"/>
      <c r="O60" s="34"/>
      <c r="P60" s="34"/>
      <c r="Q60" s="34"/>
      <c r="R60" s="34"/>
      <c r="S60" s="34"/>
      <c r="T60" s="34"/>
      <c r="U60" s="34"/>
      <c r="V60" s="34"/>
      <c r="W60" s="35"/>
      <c r="X60" s="26"/>
      <c r="Y60" s="26"/>
      <c r="Z60" s="36"/>
      <c r="AA60" s="35"/>
      <c r="AB60" s="26"/>
      <c r="AC60" s="26"/>
      <c r="AD60" s="37"/>
      <c r="AE60" s="35"/>
      <c r="AF60" s="26"/>
      <c r="AG60" s="26"/>
      <c r="AH60" s="36"/>
      <c r="AI60" s="35"/>
      <c r="AJ60" s="26"/>
      <c r="AK60" s="26"/>
      <c r="AL60" s="37"/>
      <c r="AM60" s="35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</row>
    <row r="61" spans="1:88" s="1" customFormat="1" ht="27" customHeight="1" thickBot="1" x14ac:dyDescent="0.4">
      <c r="A61" s="192" t="s">
        <v>56</v>
      </c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4"/>
      <c r="V61" s="34"/>
      <c r="W61" s="35"/>
      <c r="X61" s="26"/>
      <c r="Y61" s="26"/>
      <c r="Z61" s="36"/>
      <c r="AA61" s="35"/>
      <c r="AB61" s="26"/>
      <c r="AC61" s="26"/>
      <c r="AD61" s="37"/>
      <c r="AE61" s="35"/>
      <c r="AF61" s="26"/>
      <c r="AG61" s="26"/>
      <c r="AH61" s="36"/>
      <c r="AI61" s="35"/>
      <c r="AJ61" s="26"/>
      <c r="AK61" s="26"/>
      <c r="AL61" s="37"/>
      <c r="AM61" s="35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</row>
    <row r="62" spans="1:88" s="1" customFormat="1" ht="27" customHeight="1" thickBot="1" x14ac:dyDescent="0.4">
      <c r="A62" s="70"/>
      <c r="B62" s="65" t="s">
        <v>31</v>
      </c>
      <c r="C62" s="83" t="s">
        <v>32</v>
      </c>
      <c r="D62" s="46" t="s">
        <v>33</v>
      </c>
      <c r="E62" s="83" t="s">
        <v>34</v>
      </c>
      <c r="F62" s="118" t="s">
        <v>39</v>
      </c>
      <c r="G62" s="119" t="str">
        <f>B62</f>
        <v>Group 1</v>
      </c>
      <c r="H62" s="120" t="str">
        <f>C62</f>
        <v>Group 2</v>
      </c>
      <c r="I62" s="121" t="str">
        <f>D62</f>
        <v>Group 3</v>
      </c>
      <c r="J62" s="120" t="str">
        <f>E62</f>
        <v>Group 4</v>
      </c>
      <c r="K62" s="124" t="s">
        <v>35</v>
      </c>
      <c r="L62" s="187" t="s">
        <v>35</v>
      </c>
      <c r="M62" s="188"/>
      <c r="N62" s="189" t="str">
        <f>B62</f>
        <v>Group 1</v>
      </c>
      <c r="O62" s="190"/>
      <c r="P62" s="179" t="str">
        <f>C62</f>
        <v>Group 2</v>
      </c>
      <c r="Q62" s="179"/>
      <c r="R62" s="191" t="str">
        <f>D62</f>
        <v>Group 3</v>
      </c>
      <c r="S62" s="190"/>
      <c r="T62" s="179" t="str">
        <f>E62</f>
        <v>Group 4</v>
      </c>
      <c r="U62" s="181"/>
      <c r="V62" s="34"/>
      <c r="W62" s="35"/>
      <c r="X62" s="26"/>
      <c r="Y62" s="26"/>
      <c r="Z62" s="36"/>
      <c r="AA62" s="35"/>
      <c r="AB62" s="26"/>
      <c r="AC62" s="26"/>
      <c r="AD62" s="37"/>
      <c r="AE62" s="35"/>
      <c r="AF62" s="26"/>
      <c r="AG62" s="26"/>
      <c r="AH62" s="36"/>
      <c r="AI62" s="35"/>
      <c r="AJ62" s="26"/>
      <c r="AK62" s="26"/>
      <c r="AL62" s="37"/>
      <c r="AM62" s="35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</row>
    <row r="63" spans="1:88" s="1" customFormat="1" ht="40" customHeight="1" thickBot="1" x14ac:dyDescent="0.4">
      <c r="A63" s="71" t="s">
        <v>13</v>
      </c>
      <c r="B63" s="182" t="s">
        <v>37</v>
      </c>
      <c r="C63" s="183"/>
      <c r="D63" s="183"/>
      <c r="E63" s="183"/>
      <c r="F63" s="184"/>
      <c r="G63" s="185" t="s">
        <v>38</v>
      </c>
      <c r="H63" s="186"/>
      <c r="I63" s="186"/>
      <c r="J63" s="186"/>
      <c r="K63" s="186"/>
      <c r="L63" s="125" t="s">
        <v>29</v>
      </c>
      <c r="M63" s="126" t="s">
        <v>30</v>
      </c>
      <c r="N63" s="135" t="s">
        <v>29</v>
      </c>
      <c r="O63" s="128" t="s">
        <v>30</v>
      </c>
      <c r="P63" s="129" t="s">
        <v>29</v>
      </c>
      <c r="Q63" s="130" t="s">
        <v>30</v>
      </c>
      <c r="R63" s="131" t="s">
        <v>29</v>
      </c>
      <c r="S63" s="128" t="s">
        <v>30</v>
      </c>
      <c r="T63" s="132" t="s">
        <v>29</v>
      </c>
      <c r="U63" s="133" t="s">
        <v>30</v>
      </c>
      <c r="V63" s="34"/>
      <c r="W63" s="35"/>
      <c r="X63" s="26"/>
      <c r="Y63" s="26"/>
      <c r="Z63" s="36"/>
      <c r="AA63" s="35"/>
      <c r="AB63" s="26"/>
      <c r="AC63" s="26"/>
      <c r="AD63" s="37"/>
      <c r="AE63" s="35"/>
      <c r="AF63" s="26"/>
      <c r="AG63" s="26"/>
      <c r="AH63" s="36"/>
      <c r="AI63" s="35"/>
      <c r="AJ63" s="26"/>
      <c r="AK63" s="26"/>
      <c r="AL63" s="37"/>
      <c r="AM63" s="35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</row>
    <row r="64" spans="1:88" s="1" customFormat="1" ht="17" customHeight="1" x14ac:dyDescent="0.35">
      <c r="A64" s="29" t="s">
        <v>0</v>
      </c>
      <c r="B64" s="62">
        <v>3</v>
      </c>
      <c r="C64" s="85">
        <v>2</v>
      </c>
      <c r="D64" s="59">
        <v>2</v>
      </c>
      <c r="E64" s="85">
        <v>3</v>
      </c>
      <c r="F64" s="115">
        <f>SUM(B64:E64)</f>
        <v>10</v>
      </c>
      <c r="G64" s="62">
        <v>3</v>
      </c>
      <c r="H64" s="85">
        <v>2</v>
      </c>
      <c r="I64" s="59">
        <v>1</v>
      </c>
      <c r="J64" s="85">
        <v>2</v>
      </c>
      <c r="K64" s="122">
        <f>SUM(G64:J64)</f>
        <v>8</v>
      </c>
      <c r="L64" s="78">
        <f>IFERROR(K64/F64, " ")</f>
        <v>0.8</v>
      </c>
      <c r="M64" s="79">
        <f>IFERROR(1-L64, " ")</f>
        <v>0.19999999999999996</v>
      </c>
      <c r="N64" s="80">
        <f>IFERROR(G64/B64, " ")</f>
        <v>1</v>
      </c>
      <c r="O64" s="81">
        <f>IFERROR(1-N64, " ")</f>
        <v>0</v>
      </c>
      <c r="P64" s="87">
        <f>IFERROR(H64/C64, " ")</f>
        <v>1</v>
      </c>
      <c r="Q64" s="88">
        <f>IFERROR(1-P64, " ")</f>
        <v>0</v>
      </c>
      <c r="R64" s="82">
        <f>IFERROR(I64/D64, " ")</f>
        <v>0.5</v>
      </c>
      <c r="S64" s="81">
        <f>IFERROR(1-R64, " ")</f>
        <v>0.5</v>
      </c>
      <c r="T64" s="87">
        <f>IFERROR(J64/E64, " ")</f>
        <v>0.66666666666666663</v>
      </c>
      <c r="U64" s="91">
        <f>IFERROR(1-T64, " ")</f>
        <v>0.33333333333333337</v>
      </c>
      <c r="V64" s="34"/>
      <c r="W64" s="35"/>
      <c r="X64" s="26"/>
      <c r="Y64" s="26"/>
      <c r="Z64" s="36"/>
      <c r="AA64" s="35"/>
      <c r="AB64" s="26"/>
      <c r="AC64" s="26"/>
      <c r="AD64" s="37"/>
      <c r="AE64" s="35"/>
      <c r="AF64" s="26"/>
      <c r="AG64" s="26"/>
      <c r="AH64" s="36"/>
      <c r="AI64" s="35"/>
      <c r="AJ64" s="26"/>
      <c r="AK64" s="26"/>
      <c r="AL64" s="37"/>
      <c r="AM64" s="35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</row>
    <row r="65" spans="1:88" s="1" customFormat="1" ht="17" customHeight="1" x14ac:dyDescent="0.35">
      <c r="A65" s="29" t="s">
        <v>1</v>
      </c>
      <c r="B65" s="62">
        <v>2</v>
      </c>
      <c r="C65" s="85">
        <v>2</v>
      </c>
      <c r="D65" s="59">
        <v>2</v>
      </c>
      <c r="E65" s="85">
        <v>2</v>
      </c>
      <c r="F65" s="115">
        <f t="shared" ref="F65:F73" si="48">SUM(B65:E65)</f>
        <v>8</v>
      </c>
      <c r="G65" s="62">
        <v>1</v>
      </c>
      <c r="H65" s="85">
        <v>2</v>
      </c>
      <c r="I65" s="59">
        <v>2</v>
      </c>
      <c r="J65" s="85">
        <v>1</v>
      </c>
      <c r="K65" s="122">
        <f>SUM(G65:J65)</f>
        <v>6</v>
      </c>
      <c r="L65" s="76">
        <f>IFERROR(K65/F65, " ")</f>
        <v>0.75</v>
      </c>
      <c r="M65" s="77">
        <f>IFERROR(1-L65, " ")</f>
        <v>0.25</v>
      </c>
      <c r="N65" s="75">
        <f>IFERROR(G65/B65, " ")</f>
        <v>0.5</v>
      </c>
      <c r="O65" s="48">
        <f>IFERROR(1-N65, " ")</f>
        <v>0.5</v>
      </c>
      <c r="P65" s="89">
        <f>IFERROR(H65/C65, " ")</f>
        <v>1</v>
      </c>
      <c r="Q65" s="90">
        <f>IFERROR(1-P65, " ")</f>
        <v>0</v>
      </c>
      <c r="R65" s="57">
        <f>IFERROR(I65/D65, " ")</f>
        <v>1</v>
      </c>
      <c r="S65" s="48">
        <f>IFERROR(1-R65, " ")</f>
        <v>0</v>
      </c>
      <c r="T65" s="89">
        <f>IFERROR(J65/E65, " ")</f>
        <v>0.5</v>
      </c>
      <c r="U65" s="92">
        <f>IFERROR(1-T65, " ")</f>
        <v>0.5</v>
      </c>
      <c r="V65" s="34"/>
      <c r="W65" s="35"/>
      <c r="X65" s="26"/>
      <c r="Y65" s="26"/>
      <c r="Z65" s="36"/>
      <c r="AA65" s="35"/>
      <c r="AB65" s="26"/>
      <c r="AC65" s="26"/>
      <c r="AD65" s="37"/>
      <c r="AE65" s="35"/>
      <c r="AF65" s="26"/>
      <c r="AG65" s="26"/>
      <c r="AH65" s="36"/>
      <c r="AI65" s="35"/>
      <c r="AJ65" s="26"/>
      <c r="AK65" s="26"/>
      <c r="AL65" s="37"/>
      <c r="AM65" s="35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</row>
    <row r="66" spans="1:88" s="1" customFormat="1" ht="17" customHeight="1" x14ac:dyDescent="0.35">
      <c r="A66" s="29" t="s">
        <v>2</v>
      </c>
      <c r="B66" s="62">
        <v>3</v>
      </c>
      <c r="C66" s="85">
        <v>3</v>
      </c>
      <c r="D66" s="59">
        <v>2</v>
      </c>
      <c r="E66" s="85">
        <v>2</v>
      </c>
      <c r="F66" s="115">
        <f t="shared" si="48"/>
        <v>10</v>
      </c>
      <c r="G66" s="62">
        <v>2</v>
      </c>
      <c r="H66" s="85">
        <v>2</v>
      </c>
      <c r="I66" s="59">
        <v>2</v>
      </c>
      <c r="J66" s="85">
        <v>1</v>
      </c>
      <c r="K66" s="122">
        <f t="shared" ref="K66:K73" si="49">SUM(G66:J66)</f>
        <v>7</v>
      </c>
      <c r="L66" s="78">
        <f t="shared" ref="L66:L73" si="50">IFERROR(K66/F66, " ")</f>
        <v>0.7</v>
      </c>
      <c r="M66" s="79">
        <f t="shared" ref="M66:M73" si="51">IFERROR(1-L66, " ")</f>
        <v>0.30000000000000004</v>
      </c>
      <c r="N66" s="75">
        <f>IFERROR(G66/B66, " ")</f>
        <v>0.66666666666666663</v>
      </c>
      <c r="O66" s="81">
        <f t="shared" ref="O66:O73" si="52">IFERROR(1-N66, " ")</f>
        <v>0.33333333333333337</v>
      </c>
      <c r="P66" s="87">
        <f t="shared" ref="P66:P73" si="53">IFERROR(H66/C66, " ")</f>
        <v>0.66666666666666663</v>
      </c>
      <c r="Q66" s="88">
        <f t="shared" ref="Q66:Q73" si="54">IFERROR(1-P66, " ")</f>
        <v>0.33333333333333337</v>
      </c>
      <c r="R66" s="82">
        <f t="shared" ref="R66:R73" si="55">IFERROR(I66/D66, " ")</f>
        <v>1</v>
      </c>
      <c r="S66" s="81">
        <f t="shared" ref="S66:S73" si="56">IFERROR(1-R66, " ")</f>
        <v>0</v>
      </c>
      <c r="T66" s="87">
        <f t="shared" ref="T66:T73" si="57">IFERROR(J66/E66, " ")</f>
        <v>0.5</v>
      </c>
      <c r="U66" s="91">
        <f t="shared" ref="U66:U73" si="58">IFERROR(1-T66, " ")</f>
        <v>0.5</v>
      </c>
      <c r="V66" s="34"/>
      <c r="W66" s="35"/>
      <c r="X66" s="26"/>
      <c r="Y66" s="26"/>
      <c r="Z66" s="36"/>
      <c r="AA66" s="35"/>
      <c r="AB66" s="26"/>
      <c r="AC66" s="26"/>
      <c r="AD66" s="37"/>
      <c r="AE66" s="35"/>
      <c r="AF66" s="26"/>
      <c r="AG66" s="26"/>
      <c r="AH66" s="36"/>
      <c r="AI66" s="35"/>
      <c r="AJ66" s="26"/>
      <c r="AK66" s="26"/>
      <c r="AL66" s="37"/>
      <c r="AM66" s="35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</row>
    <row r="67" spans="1:88" s="1" customFormat="1" ht="17" customHeight="1" x14ac:dyDescent="0.35">
      <c r="A67" s="29" t="s">
        <v>3</v>
      </c>
      <c r="B67" s="62">
        <v>2</v>
      </c>
      <c r="C67" s="85">
        <v>3</v>
      </c>
      <c r="D67" s="59">
        <v>1</v>
      </c>
      <c r="E67" s="85">
        <v>3</v>
      </c>
      <c r="F67" s="115">
        <f t="shared" si="48"/>
        <v>9</v>
      </c>
      <c r="G67" s="62">
        <v>1</v>
      </c>
      <c r="H67" s="85">
        <v>2</v>
      </c>
      <c r="I67" s="59">
        <v>1</v>
      </c>
      <c r="J67" s="85">
        <v>2</v>
      </c>
      <c r="K67" s="122">
        <f t="shared" si="49"/>
        <v>6</v>
      </c>
      <c r="L67" s="76">
        <f t="shared" si="50"/>
        <v>0.66666666666666663</v>
      </c>
      <c r="M67" s="77">
        <f t="shared" si="51"/>
        <v>0.33333333333333337</v>
      </c>
      <c r="N67" s="80">
        <f t="shared" ref="N67:N73" si="59">IFERROR(G67/B67, " ")</f>
        <v>0.5</v>
      </c>
      <c r="O67" s="48">
        <f t="shared" si="52"/>
        <v>0.5</v>
      </c>
      <c r="P67" s="89">
        <f t="shared" si="53"/>
        <v>0.66666666666666663</v>
      </c>
      <c r="Q67" s="90">
        <f t="shared" si="54"/>
        <v>0.33333333333333337</v>
      </c>
      <c r="R67" s="57">
        <f t="shared" si="55"/>
        <v>1</v>
      </c>
      <c r="S67" s="48">
        <f t="shared" si="56"/>
        <v>0</v>
      </c>
      <c r="T67" s="89">
        <f t="shared" si="57"/>
        <v>0.66666666666666663</v>
      </c>
      <c r="U67" s="92">
        <f t="shared" si="58"/>
        <v>0.33333333333333337</v>
      </c>
      <c r="V67" s="34"/>
      <c r="W67" s="35"/>
      <c r="X67" s="26"/>
      <c r="Y67" s="26"/>
      <c r="Z67" s="36"/>
      <c r="AA67" s="35"/>
      <c r="AB67" s="26"/>
      <c r="AC67" s="26"/>
      <c r="AD67" s="37"/>
      <c r="AE67" s="35"/>
      <c r="AF67" s="26"/>
      <c r="AG67" s="26"/>
      <c r="AH67" s="36"/>
      <c r="AI67" s="35"/>
      <c r="AJ67" s="26"/>
      <c r="AK67" s="26"/>
      <c r="AL67" s="37"/>
      <c r="AM67" s="35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</row>
    <row r="68" spans="1:88" s="1" customFormat="1" ht="17" customHeight="1" x14ac:dyDescent="0.35">
      <c r="A68" s="29" t="s">
        <v>4</v>
      </c>
      <c r="B68" s="62">
        <v>3</v>
      </c>
      <c r="C68" s="85">
        <v>3</v>
      </c>
      <c r="D68" s="59">
        <v>2</v>
      </c>
      <c r="E68" s="85">
        <v>1</v>
      </c>
      <c r="F68" s="115">
        <f t="shared" si="48"/>
        <v>9</v>
      </c>
      <c r="G68" s="62">
        <v>2</v>
      </c>
      <c r="H68" s="85">
        <v>2</v>
      </c>
      <c r="I68" s="59">
        <v>1</v>
      </c>
      <c r="J68" s="85">
        <v>1</v>
      </c>
      <c r="K68" s="122">
        <f t="shared" si="49"/>
        <v>6</v>
      </c>
      <c r="L68" s="78">
        <f t="shared" si="50"/>
        <v>0.66666666666666663</v>
      </c>
      <c r="M68" s="79">
        <f t="shared" si="51"/>
        <v>0.33333333333333337</v>
      </c>
      <c r="N68" s="75">
        <f t="shared" si="59"/>
        <v>0.66666666666666663</v>
      </c>
      <c r="O68" s="81">
        <f t="shared" si="52"/>
        <v>0.33333333333333337</v>
      </c>
      <c r="P68" s="87">
        <f t="shared" si="53"/>
        <v>0.66666666666666663</v>
      </c>
      <c r="Q68" s="88">
        <f t="shared" si="54"/>
        <v>0.33333333333333337</v>
      </c>
      <c r="R68" s="82">
        <f t="shared" si="55"/>
        <v>0.5</v>
      </c>
      <c r="S68" s="81">
        <f t="shared" si="56"/>
        <v>0.5</v>
      </c>
      <c r="T68" s="87">
        <f t="shared" si="57"/>
        <v>1</v>
      </c>
      <c r="U68" s="91">
        <f t="shared" si="58"/>
        <v>0</v>
      </c>
      <c r="V68" s="34"/>
      <c r="W68" s="35"/>
      <c r="X68" s="26"/>
      <c r="Y68" s="26"/>
      <c r="Z68" s="36"/>
      <c r="AA68" s="35"/>
      <c r="AB68" s="26"/>
      <c r="AC68" s="26"/>
      <c r="AD68" s="37"/>
      <c r="AE68" s="35"/>
      <c r="AF68" s="26"/>
      <c r="AG68" s="26"/>
      <c r="AH68" s="36"/>
      <c r="AI68" s="35"/>
      <c r="AJ68" s="26"/>
      <c r="AK68" s="26"/>
      <c r="AL68" s="37"/>
      <c r="AM68" s="35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</row>
    <row r="69" spans="1:88" s="1" customFormat="1" ht="17" customHeight="1" x14ac:dyDescent="0.35">
      <c r="A69" s="29" t="s">
        <v>5</v>
      </c>
      <c r="B69" s="62">
        <v>2</v>
      </c>
      <c r="C69" s="85">
        <v>3</v>
      </c>
      <c r="D69" s="59">
        <v>3</v>
      </c>
      <c r="E69" s="85">
        <v>2</v>
      </c>
      <c r="F69" s="115">
        <f t="shared" si="48"/>
        <v>10</v>
      </c>
      <c r="G69" s="62">
        <v>1</v>
      </c>
      <c r="H69" s="85">
        <v>2</v>
      </c>
      <c r="I69" s="59">
        <v>3</v>
      </c>
      <c r="J69" s="85">
        <v>2</v>
      </c>
      <c r="K69" s="122">
        <f t="shared" si="49"/>
        <v>8</v>
      </c>
      <c r="L69" s="76">
        <f t="shared" si="50"/>
        <v>0.8</v>
      </c>
      <c r="M69" s="77">
        <f t="shared" si="51"/>
        <v>0.19999999999999996</v>
      </c>
      <c r="N69" s="75">
        <f t="shared" si="59"/>
        <v>0.5</v>
      </c>
      <c r="O69" s="48">
        <f t="shared" si="52"/>
        <v>0.5</v>
      </c>
      <c r="P69" s="89">
        <f t="shared" si="53"/>
        <v>0.66666666666666663</v>
      </c>
      <c r="Q69" s="90">
        <f t="shared" si="54"/>
        <v>0.33333333333333337</v>
      </c>
      <c r="R69" s="57">
        <f t="shared" si="55"/>
        <v>1</v>
      </c>
      <c r="S69" s="48">
        <f t="shared" si="56"/>
        <v>0</v>
      </c>
      <c r="T69" s="89">
        <f t="shared" si="57"/>
        <v>1</v>
      </c>
      <c r="U69" s="92">
        <f t="shared" si="58"/>
        <v>0</v>
      </c>
      <c r="V69" s="34"/>
      <c r="W69" s="35"/>
      <c r="X69" s="26"/>
      <c r="Y69" s="26"/>
      <c r="Z69" s="36"/>
      <c r="AA69" s="35"/>
      <c r="AB69" s="26"/>
      <c r="AC69" s="26"/>
      <c r="AD69" s="37"/>
      <c r="AE69" s="35"/>
      <c r="AF69" s="26"/>
      <c r="AG69" s="26"/>
      <c r="AH69" s="36"/>
      <c r="AI69" s="35"/>
      <c r="AJ69" s="26"/>
      <c r="AK69" s="26"/>
      <c r="AL69" s="37"/>
      <c r="AM69" s="35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</row>
    <row r="70" spans="1:88" s="1" customFormat="1" ht="17" customHeight="1" x14ac:dyDescent="0.35">
      <c r="A70" s="29" t="s">
        <v>6</v>
      </c>
      <c r="B70" s="62">
        <v>2</v>
      </c>
      <c r="C70" s="85">
        <v>2</v>
      </c>
      <c r="D70" s="59">
        <v>1</v>
      </c>
      <c r="E70" s="85">
        <v>2</v>
      </c>
      <c r="F70" s="115">
        <f t="shared" si="48"/>
        <v>7</v>
      </c>
      <c r="G70" s="62">
        <v>2</v>
      </c>
      <c r="H70" s="85">
        <v>1</v>
      </c>
      <c r="I70" s="59">
        <v>1</v>
      </c>
      <c r="J70" s="85">
        <v>1</v>
      </c>
      <c r="K70" s="122">
        <f t="shared" si="49"/>
        <v>5</v>
      </c>
      <c r="L70" s="78">
        <f t="shared" si="50"/>
        <v>0.7142857142857143</v>
      </c>
      <c r="M70" s="79">
        <f t="shared" si="51"/>
        <v>0.2857142857142857</v>
      </c>
      <c r="N70" s="80">
        <f t="shared" si="59"/>
        <v>1</v>
      </c>
      <c r="O70" s="81">
        <f t="shared" si="52"/>
        <v>0</v>
      </c>
      <c r="P70" s="87">
        <f t="shared" si="53"/>
        <v>0.5</v>
      </c>
      <c r="Q70" s="88">
        <f t="shared" si="54"/>
        <v>0.5</v>
      </c>
      <c r="R70" s="82">
        <f t="shared" si="55"/>
        <v>1</v>
      </c>
      <c r="S70" s="81">
        <f t="shared" si="56"/>
        <v>0</v>
      </c>
      <c r="T70" s="87">
        <f t="shared" si="57"/>
        <v>0.5</v>
      </c>
      <c r="U70" s="91">
        <f t="shared" si="58"/>
        <v>0.5</v>
      </c>
      <c r="V70" s="34"/>
      <c r="W70" s="35"/>
      <c r="X70" s="26"/>
      <c r="Y70" s="26"/>
      <c r="Z70" s="36"/>
      <c r="AA70" s="35"/>
      <c r="AB70" s="26"/>
      <c r="AC70" s="26"/>
      <c r="AD70" s="37"/>
      <c r="AE70" s="35"/>
      <c r="AF70" s="26"/>
      <c r="AG70" s="26"/>
      <c r="AH70" s="36"/>
      <c r="AI70" s="35"/>
      <c r="AJ70" s="26"/>
      <c r="AK70" s="26"/>
      <c r="AL70" s="37"/>
      <c r="AM70" s="35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</row>
    <row r="71" spans="1:88" s="1" customFormat="1" ht="17" customHeight="1" x14ac:dyDescent="0.35">
      <c r="A71" s="29" t="s">
        <v>7</v>
      </c>
      <c r="B71" s="62">
        <v>1</v>
      </c>
      <c r="C71" s="85">
        <v>3</v>
      </c>
      <c r="D71" s="59">
        <v>4</v>
      </c>
      <c r="E71" s="85">
        <v>1</v>
      </c>
      <c r="F71" s="115">
        <f t="shared" si="48"/>
        <v>9</v>
      </c>
      <c r="G71" s="62">
        <v>1</v>
      </c>
      <c r="H71" s="85">
        <v>2</v>
      </c>
      <c r="I71" s="59">
        <v>3</v>
      </c>
      <c r="J71" s="85">
        <v>1</v>
      </c>
      <c r="K71" s="122">
        <f t="shared" si="49"/>
        <v>7</v>
      </c>
      <c r="L71" s="76">
        <f t="shared" si="50"/>
        <v>0.77777777777777779</v>
      </c>
      <c r="M71" s="77">
        <f t="shared" si="51"/>
        <v>0.22222222222222221</v>
      </c>
      <c r="N71" s="75">
        <f t="shared" si="59"/>
        <v>1</v>
      </c>
      <c r="O71" s="48">
        <f t="shared" si="52"/>
        <v>0</v>
      </c>
      <c r="P71" s="89">
        <f t="shared" si="53"/>
        <v>0.66666666666666663</v>
      </c>
      <c r="Q71" s="90">
        <f t="shared" si="54"/>
        <v>0.33333333333333337</v>
      </c>
      <c r="R71" s="57">
        <f t="shared" si="55"/>
        <v>0.75</v>
      </c>
      <c r="S71" s="48">
        <f t="shared" si="56"/>
        <v>0.25</v>
      </c>
      <c r="T71" s="89">
        <f t="shared" si="57"/>
        <v>1</v>
      </c>
      <c r="U71" s="92">
        <f t="shared" si="58"/>
        <v>0</v>
      </c>
      <c r="V71" s="34"/>
      <c r="W71" s="35"/>
      <c r="X71" s="26"/>
      <c r="Y71" s="26"/>
      <c r="Z71" s="36"/>
      <c r="AA71" s="35"/>
      <c r="AB71" s="26"/>
      <c r="AC71" s="26"/>
      <c r="AD71" s="37"/>
      <c r="AE71" s="35"/>
      <c r="AF71" s="26"/>
      <c r="AG71" s="26"/>
      <c r="AH71" s="36"/>
      <c r="AI71" s="35"/>
      <c r="AJ71" s="26"/>
      <c r="AK71" s="26"/>
      <c r="AL71" s="37"/>
      <c r="AM71" s="35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</row>
    <row r="72" spans="1:88" s="1" customFormat="1" ht="17" customHeight="1" x14ac:dyDescent="0.35">
      <c r="A72" s="29" t="s">
        <v>8</v>
      </c>
      <c r="B72" s="62">
        <v>2</v>
      </c>
      <c r="C72" s="85">
        <v>3</v>
      </c>
      <c r="D72" s="59">
        <v>2</v>
      </c>
      <c r="E72" s="85">
        <v>2</v>
      </c>
      <c r="F72" s="115">
        <f t="shared" si="48"/>
        <v>9</v>
      </c>
      <c r="G72" s="62">
        <v>2</v>
      </c>
      <c r="H72" s="85">
        <v>2</v>
      </c>
      <c r="I72" s="59">
        <v>2</v>
      </c>
      <c r="J72" s="85">
        <v>2</v>
      </c>
      <c r="K72" s="122">
        <f t="shared" si="49"/>
        <v>8</v>
      </c>
      <c r="L72" s="78">
        <f t="shared" si="50"/>
        <v>0.88888888888888884</v>
      </c>
      <c r="M72" s="79">
        <f t="shared" si="51"/>
        <v>0.11111111111111116</v>
      </c>
      <c r="N72" s="75">
        <f t="shared" si="59"/>
        <v>1</v>
      </c>
      <c r="O72" s="81">
        <f t="shared" si="52"/>
        <v>0</v>
      </c>
      <c r="P72" s="87">
        <f t="shared" si="53"/>
        <v>0.66666666666666663</v>
      </c>
      <c r="Q72" s="88">
        <f t="shared" si="54"/>
        <v>0.33333333333333337</v>
      </c>
      <c r="R72" s="82">
        <f t="shared" si="55"/>
        <v>1</v>
      </c>
      <c r="S72" s="81">
        <f t="shared" si="56"/>
        <v>0</v>
      </c>
      <c r="T72" s="87">
        <f t="shared" si="57"/>
        <v>1</v>
      </c>
      <c r="U72" s="91">
        <f t="shared" si="58"/>
        <v>0</v>
      </c>
      <c r="V72" s="34"/>
      <c r="W72" s="35"/>
      <c r="X72" s="26"/>
      <c r="Y72" s="26"/>
      <c r="Z72" s="36"/>
      <c r="AA72" s="35"/>
      <c r="AB72" s="26"/>
      <c r="AC72" s="26"/>
      <c r="AD72" s="37"/>
      <c r="AE72" s="35"/>
      <c r="AF72" s="26"/>
      <c r="AG72" s="26"/>
      <c r="AH72" s="36"/>
      <c r="AI72" s="35"/>
      <c r="AJ72" s="26"/>
      <c r="AK72" s="26"/>
      <c r="AL72" s="37"/>
      <c r="AM72" s="35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</row>
    <row r="73" spans="1:88" s="1" customFormat="1" ht="17" customHeight="1" thickBot="1" x14ac:dyDescent="0.4">
      <c r="A73" s="31" t="s">
        <v>19</v>
      </c>
      <c r="B73" s="63">
        <v>2</v>
      </c>
      <c r="C73" s="86">
        <v>3</v>
      </c>
      <c r="D73" s="60">
        <v>2</v>
      </c>
      <c r="E73" s="86">
        <v>3</v>
      </c>
      <c r="F73" s="116">
        <f t="shared" si="48"/>
        <v>10</v>
      </c>
      <c r="G73" s="63">
        <v>2</v>
      </c>
      <c r="H73" s="86">
        <v>2</v>
      </c>
      <c r="I73" s="60">
        <v>2</v>
      </c>
      <c r="J73" s="86">
        <v>2</v>
      </c>
      <c r="K73" s="123">
        <f t="shared" si="49"/>
        <v>8</v>
      </c>
      <c r="L73" s="160">
        <f t="shared" si="50"/>
        <v>0.8</v>
      </c>
      <c r="M73" s="161">
        <f t="shared" si="51"/>
        <v>0.19999999999999996</v>
      </c>
      <c r="N73" s="162">
        <f t="shared" si="59"/>
        <v>1</v>
      </c>
      <c r="O73" s="163">
        <f t="shared" si="52"/>
        <v>0</v>
      </c>
      <c r="P73" s="164">
        <f t="shared" si="53"/>
        <v>0.66666666666666663</v>
      </c>
      <c r="Q73" s="165">
        <f t="shared" si="54"/>
        <v>0.33333333333333337</v>
      </c>
      <c r="R73" s="166">
        <f t="shared" si="55"/>
        <v>1</v>
      </c>
      <c r="S73" s="163">
        <f t="shared" si="56"/>
        <v>0</v>
      </c>
      <c r="T73" s="164">
        <f t="shared" si="57"/>
        <v>0.66666666666666663</v>
      </c>
      <c r="U73" s="167">
        <f t="shared" si="58"/>
        <v>0.33333333333333337</v>
      </c>
      <c r="V73" s="34"/>
      <c r="W73" s="35"/>
      <c r="X73" s="26"/>
      <c r="Y73" s="26"/>
      <c r="Z73" s="36"/>
      <c r="AA73" s="35"/>
      <c r="AB73" s="26"/>
      <c r="AC73" s="26"/>
      <c r="AD73" s="37"/>
      <c r="AE73" s="35"/>
      <c r="AF73" s="26"/>
      <c r="AG73" s="26"/>
      <c r="AH73" s="36"/>
      <c r="AI73" s="35"/>
      <c r="AJ73" s="26"/>
      <c r="AK73" s="26"/>
      <c r="AL73" s="37"/>
      <c r="AM73" s="35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</row>
    <row r="74" spans="1:88" s="1" customFormat="1" ht="37" customHeight="1" x14ac:dyDescent="0.35">
      <c r="A74" s="67"/>
      <c r="B74" s="67"/>
      <c r="C74" s="68"/>
      <c r="D74" s="69"/>
      <c r="M74" s="33"/>
      <c r="N74" s="34"/>
      <c r="O74" s="34"/>
      <c r="P74" s="34"/>
      <c r="Q74" s="34"/>
      <c r="R74" s="34"/>
      <c r="S74" s="34"/>
      <c r="T74" s="34"/>
      <c r="U74" s="34"/>
      <c r="V74" s="34"/>
      <c r="W74" s="35"/>
      <c r="X74" s="26"/>
      <c r="Y74" s="26"/>
      <c r="Z74" s="36"/>
      <c r="AA74" s="35"/>
      <c r="AB74" s="26"/>
      <c r="AC74" s="26"/>
      <c r="AD74" s="37"/>
      <c r="AE74" s="35"/>
      <c r="AF74" s="26"/>
      <c r="AG74" s="26"/>
      <c r="AH74" s="36"/>
      <c r="AI74" s="35"/>
      <c r="AJ74" s="26"/>
      <c r="AK74" s="26"/>
      <c r="AL74" s="37"/>
      <c r="AM74" s="35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</row>
    <row r="75" spans="1:88" s="41" customFormat="1" ht="29" customHeight="1" x14ac:dyDescent="0.35">
      <c r="A75" s="42" t="s">
        <v>23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</row>
    <row r="76" spans="1:88" s="1" customFormat="1" ht="15" customHeight="1" x14ac:dyDescent="0.35">
      <c r="A76" s="205" t="s">
        <v>24</v>
      </c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</row>
    <row r="77" spans="1:88" s="41" customFormat="1" ht="29" customHeight="1" x14ac:dyDescent="0.35">
      <c r="A77" s="195" t="s">
        <v>40</v>
      </c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</row>
    <row r="78" spans="1:88" s="32" customFormat="1" ht="15" customHeight="1" x14ac:dyDescent="0.35">
      <c r="A78" s="205" t="s">
        <v>25</v>
      </c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</row>
    <row r="79" spans="1:88" s="41" customFormat="1" ht="29" customHeight="1" x14ac:dyDescent="0.35">
      <c r="A79" s="195" t="s">
        <v>41</v>
      </c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43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</row>
    <row r="80" spans="1:88" s="1" customFormat="1" ht="15" customHeight="1" x14ac:dyDescent="0.35">
      <c r="W80" s="24"/>
      <c r="X80" s="24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</row>
    <row r="81" spans="1:24" s="40" customFormat="1" ht="30" customHeight="1" x14ac:dyDescent="0.35">
      <c r="W81" s="39"/>
      <c r="X81" s="39"/>
    </row>
    <row r="82" spans="1:24" s="26" customFormat="1" ht="15" customHeight="1" x14ac:dyDescent="0.35">
      <c r="A82" s="44"/>
    </row>
    <row r="83" spans="1:24" s="26" customFormat="1" ht="15" customHeight="1" x14ac:dyDescent="0.35">
      <c r="A83" s="44"/>
    </row>
    <row r="84" spans="1:24" s="26" customFormat="1" ht="15" customHeight="1" x14ac:dyDescent="0.35">
      <c r="A84" s="44"/>
    </row>
    <row r="85" spans="1:24" s="26" customFormat="1" ht="15" customHeight="1" x14ac:dyDescent="0.35">
      <c r="A85" s="44"/>
    </row>
    <row r="86" spans="1:24" s="26" customFormat="1" ht="15" customHeight="1" x14ac:dyDescent="0.35">
      <c r="A86" s="44"/>
    </row>
    <row r="87" spans="1:24" s="26" customFormat="1" ht="15" customHeight="1" x14ac:dyDescent="0.35">
      <c r="A87" s="44"/>
    </row>
    <row r="88" spans="1:24" s="26" customFormat="1" ht="15" customHeight="1" x14ac:dyDescent="0.35">
      <c r="A88" s="44"/>
    </row>
    <row r="89" spans="1:24" s="26" customFormat="1" ht="15" customHeight="1" x14ac:dyDescent="0.35">
      <c r="A89" s="44"/>
    </row>
    <row r="90" spans="1:24" s="26" customFormat="1" ht="15" customHeight="1" x14ac:dyDescent="0.35">
      <c r="A90" s="44"/>
    </row>
    <row r="91" spans="1:24" s="26" customFormat="1" ht="15" customHeight="1" x14ac:dyDescent="0.35">
      <c r="A91" s="44"/>
    </row>
    <row r="92" spans="1:24" s="26" customFormat="1" ht="15" customHeight="1" x14ac:dyDescent="0.35">
      <c r="A92" s="44"/>
    </row>
    <row r="93" spans="1:24" s="26" customFormat="1" ht="15" customHeight="1" x14ac:dyDescent="0.35">
      <c r="A93" s="44"/>
    </row>
    <row r="94" spans="1:24" s="26" customFormat="1" ht="15" customHeight="1" x14ac:dyDescent="0.35">
      <c r="A94" s="44"/>
    </row>
    <row r="95" spans="1:24" s="26" customFormat="1" ht="15" customHeight="1" x14ac:dyDescent="0.35">
      <c r="A95" s="44"/>
    </row>
    <row r="96" spans="1:24" s="26" customFormat="1" ht="15" customHeight="1" x14ac:dyDescent="0.35">
      <c r="A96" s="44"/>
    </row>
    <row r="97" spans="1:1" s="26" customFormat="1" ht="15" customHeight="1" x14ac:dyDescent="0.35">
      <c r="A97" s="44"/>
    </row>
    <row r="98" spans="1:1" s="26" customFormat="1" ht="15" customHeight="1" x14ac:dyDescent="0.35">
      <c r="A98" s="44"/>
    </row>
    <row r="99" spans="1:1" s="26" customFormat="1" ht="15" customHeight="1" x14ac:dyDescent="0.35">
      <c r="A99" s="44"/>
    </row>
    <row r="100" spans="1:1" s="26" customFormat="1" ht="15" customHeight="1" x14ac:dyDescent="0.35">
      <c r="A100" s="44"/>
    </row>
    <row r="101" spans="1:1" s="26" customFormat="1" ht="15" customHeight="1" x14ac:dyDescent="0.35">
      <c r="A101" s="44"/>
    </row>
    <row r="102" spans="1:1" s="26" customFormat="1" ht="15" customHeight="1" x14ac:dyDescent="0.35">
      <c r="A102" s="44"/>
    </row>
    <row r="103" spans="1:1" s="26" customFormat="1" ht="15" customHeight="1" x14ac:dyDescent="0.35">
      <c r="A103" s="44"/>
    </row>
    <row r="104" spans="1:1" s="26" customFormat="1" ht="15" customHeight="1" x14ac:dyDescent="0.35">
      <c r="A104" s="44"/>
    </row>
    <row r="105" spans="1:1" s="26" customFormat="1" ht="15" customHeight="1" x14ac:dyDescent="0.35">
      <c r="A105" s="44"/>
    </row>
    <row r="106" spans="1:1" s="26" customFormat="1" ht="15" customHeight="1" x14ac:dyDescent="0.35">
      <c r="A106" s="44"/>
    </row>
    <row r="107" spans="1:1" s="26" customFormat="1" ht="15" customHeight="1" x14ac:dyDescent="0.35">
      <c r="A107" s="44"/>
    </row>
    <row r="108" spans="1:1" s="26" customFormat="1" ht="15" customHeight="1" x14ac:dyDescent="0.35">
      <c r="A108" s="44"/>
    </row>
    <row r="109" spans="1:1" s="26" customFormat="1" ht="15" customHeight="1" x14ac:dyDescent="0.35">
      <c r="A109" s="44"/>
    </row>
    <row r="110" spans="1:1" s="26" customFormat="1" ht="15" customHeight="1" x14ac:dyDescent="0.35">
      <c r="A110" s="44"/>
    </row>
    <row r="111" spans="1:1" s="26" customFormat="1" ht="15" customHeight="1" x14ac:dyDescent="0.35">
      <c r="A111" s="44"/>
    </row>
    <row r="112" spans="1:1" s="26" customFormat="1" ht="15" customHeight="1" x14ac:dyDescent="0.35">
      <c r="A112" s="44"/>
    </row>
    <row r="113" spans="1:1" s="26" customFormat="1" ht="15" customHeight="1" x14ac:dyDescent="0.35">
      <c r="A113" s="44"/>
    </row>
    <row r="114" spans="1:1" s="26" customFormat="1" ht="15" customHeight="1" x14ac:dyDescent="0.35">
      <c r="A114" s="44"/>
    </row>
    <row r="115" spans="1:1" s="26" customFormat="1" ht="15" customHeight="1" x14ac:dyDescent="0.35">
      <c r="A115" s="44"/>
    </row>
    <row r="116" spans="1:1" s="26" customFormat="1" ht="15" customHeight="1" x14ac:dyDescent="0.35">
      <c r="A116" s="44"/>
    </row>
    <row r="117" spans="1:1" s="26" customFormat="1" ht="15" customHeight="1" x14ac:dyDescent="0.35">
      <c r="A117" s="44"/>
    </row>
    <row r="118" spans="1:1" s="26" customFormat="1" ht="15" customHeight="1" x14ac:dyDescent="0.35">
      <c r="A118" s="44"/>
    </row>
    <row r="119" spans="1:1" s="26" customFormat="1" ht="15" customHeight="1" x14ac:dyDescent="0.35">
      <c r="A119" s="44"/>
    </row>
    <row r="120" spans="1:1" s="26" customFormat="1" ht="15" customHeight="1" x14ac:dyDescent="0.35">
      <c r="A120" s="44"/>
    </row>
    <row r="121" spans="1:1" s="26" customFormat="1" ht="15" customHeight="1" x14ac:dyDescent="0.35">
      <c r="A121" s="44"/>
    </row>
    <row r="122" spans="1:1" s="26" customFormat="1" ht="15" customHeight="1" x14ac:dyDescent="0.35">
      <c r="A122" s="44"/>
    </row>
    <row r="123" spans="1:1" s="26" customFormat="1" ht="15" customHeight="1" x14ac:dyDescent="0.35">
      <c r="A123" s="44"/>
    </row>
    <row r="124" spans="1:1" s="26" customFormat="1" ht="15" customHeight="1" x14ac:dyDescent="0.35">
      <c r="A124" s="44"/>
    </row>
    <row r="125" spans="1:1" s="26" customFormat="1" ht="15" customHeight="1" x14ac:dyDescent="0.35">
      <c r="A125" s="44"/>
    </row>
    <row r="126" spans="1:1" s="26" customFormat="1" ht="15" customHeight="1" x14ac:dyDescent="0.35">
      <c r="A126" s="44"/>
    </row>
    <row r="127" spans="1:1" s="26" customFormat="1" ht="15" customHeight="1" x14ac:dyDescent="0.35">
      <c r="A127" s="44"/>
    </row>
    <row r="128" spans="1:1" s="26" customFormat="1" ht="15" customHeight="1" x14ac:dyDescent="0.35">
      <c r="A128" s="44"/>
    </row>
    <row r="129" spans="1:1" s="26" customFormat="1" ht="15" customHeight="1" x14ac:dyDescent="0.35">
      <c r="A129" s="44"/>
    </row>
    <row r="130" spans="1:1" s="26" customFormat="1" ht="15" customHeight="1" x14ac:dyDescent="0.35">
      <c r="A130" s="44"/>
    </row>
    <row r="131" spans="1:1" s="26" customFormat="1" ht="15" customHeight="1" x14ac:dyDescent="0.35">
      <c r="A131" s="44"/>
    </row>
    <row r="132" spans="1:1" s="26" customFormat="1" ht="15" customHeight="1" x14ac:dyDescent="0.35">
      <c r="A132" s="44"/>
    </row>
    <row r="133" spans="1:1" s="26" customFormat="1" ht="15" customHeight="1" x14ac:dyDescent="0.35">
      <c r="A133" s="44"/>
    </row>
    <row r="134" spans="1:1" s="26" customFormat="1" ht="15" customHeight="1" x14ac:dyDescent="0.35">
      <c r="A134" s="44"/>
    </row>
    <row r="135" spans="1:1" s="26" customFormat="1" ht="15" customHeight="1" x14ac:dyDescent="0.35">
      <c r="A135" s="44"/>
    </row>
    <row r="136" spans="1:1" s="26" customFormat="1" ht="15" customHeight="1" x14ac:dyDescent="0.35">
      <c r="A136" s="44"/>
    </row>
    <row r="137" spans="1:1" s="26" customFormat="1" ht="15" customHeight="1" x14ac:dyDescent="0.35">
      <c r="A137" s="44"/>
    </row>
    <row r="138" spans="1:1" s="26" customFormat="1" ht="15" customHeight="1" x14ac:dyDescent="0.35">
      <c r="A138" s="44"/>
    </row>
    <row r="139" spans="1:1" s="26" customFormat="1" ht="15" customHeight="1" x14ac:dyDescent="0.35">
      <c r="A139" s="44"/>
    </row>
    <row r="140" spans="1:1" s="26" customFormat="1" ht="15" customHeight="1" x14ac:dyDescent="0.35">
      <c r="A140" s="44"/>
    </row>
    <row r="141" spans="1:1" s="26" customFormat="1" ht="15" customHeight="1" x14ac:dyDescent="0.35">
      <c r="A141" s="44"/>
    </row>
    <row r="142" spans="1:1" s="26" customFormat="1" ht="15" customHeight="1" x14ac:dyDescent="0.35">
      <c r="A142" s="44"/>
    </row>
    <row r="143" spans="1:1" s="26" customFormat="1" ht="15" customHeight="1" x14ac:dyDescent="0.35">
      <c r="A143" s="44"/>
    </row>
    <row r="144" spans="1:1" s="26" customFormat="1" ht="15" customHeight="1" x14ac:dyDescent="0.35">
      <c r="A144" s="44"/>
    </row>
    <row r="145" spans="1:1" s="26" customFormat="1" ht="15" customHeight="1" x14ac:dyDescent="0.35">
      <c r="A145" s="44"/>
    </row>
    <row r="146" spans="1:1" s="26" customFormat="1" ht="15" customHeight="1" x14ac:dyDescent="0.35">
      <c r="A146" s="44"/>
    </row>
    <row r="147" spans="1:1" s="26" customFormat="1" ht="15" customHeight="1" x14ac:dyDescent="0.35">
      <c r="A147" s="44"/>
    </row>
    <row r="148" spans="1:1" s="26" customFormat="1" ht="15" customHeight="1" x14ac:dyDescent="0.35">
      <c r="A148" s="44"/>
    </row>
    <row r="149" spans="1:1" s="26" customFormat="1" ht="15" customHeight="1" x14ac:dyDescent="0.35">
      <c r="A149" s="44"/>
    </row>
    <row r="150" spans="1:1" s="26" customFormat="1" ht="15" customHeight="1" x14ac:dyDescent="0.35">
      <c r="A150" s="44"/>
    </row>
    <row r="151" spans="1:1" s="26" customFormat="1" ht="15" customHeight="1" x14ac:dyDescent="0.35">
      <c r="A151" s="44"/>
    </row>
    <row r="152" spans="1:1" s="26" customFormat="1" ht="15" customHeight="1" x14ac:dyDescent="0.35">
      <c r="A152" s="44"/>
    </row>
    <row r="153" spans="1:1" s="26" customFormat="1" ht="15" customHeight="1" x14ac:dyDescent="0.35">
      <c r="A153" s="44"/>
    </row>
    <row r="154" spans="1:1" s="26" customFormat="1" ht="15" customHeight="1" x14ac:dyDescent="0.35">
      <c r="A154" s="44"/>
    </row>
    <row r="155" spans="1:1" s="26" customFormat="1" ht="15" customHeight="1" x14ac:dyDescent="0.35">
      <c r="A155" s="44"/>
    </row>
    <row r="156" spans="1:1" s="26" customFormat="1" ht="15" customHeight="1" x14ac:dyDescent="0.35">
      <c r="A156" s="44"/>
    </row>
    <row r="157" spans="1:1" s="26" customFormat="1" ht="15" customHeight="1" x14ac:dyDescent="0.35">
      <c r="A157" s="44"/>
    </row>
    <row r="158" spans="1:1" s="26" customFormat="1" ht="15" customHeight="1" x14ac:dyDescent="0.35">
      <c r="A158" s="44"/>
    </row>
    <row r="159" spans="1:1" s="26" customFormat="1" ht="15" customHeight="1" x14ac:dyDescent="0.35">
      <c r="A159" s="44"/>
    </row>
    <row r="160" spans="1:1" s="26" customFormat="1" ht="15" customHeight="1" x14ac:dyDescent="0.35">
      <c r="A160" s="44"/>
    </row>
    <row r="161" spans="1:1" s="26" customFormat="1" ht="15" customHeight="1" x14ac:dyDescent="0.35">
      <c r="A161" s="44"/>
    </row>
    <row r="162" spans="1:1" s="26" customFormat="1" ht="15" customHeight="1" x14ac:dyDescent="0.35">
      <c r="A162" s="44"/>
    </row>
    <row r="163" spans="1:1" s="26" customFormat="1" ht="15" customHeight="1" x14ac:dyDescent="0.35">
      <c r="A163" s="44"/>
    </row>
    <row r="164" spans="1:1" s="26" customFormat="1" ht="15" customHeight="1" x14ac:dyDescent="0.35">
      <c r="A164" s="44"/>
    </row>
    <row r="165" spans="1:1" s="26" customFormat="1" ht="15" customHeight="1" x14ac:dyDescent="0.35">
      <c r="A165" s="44"/>
    </row>
    <row r="166" spans="1:1" s="26" customFormat="1" ht="15" customHeight="1" x14ac:dyDescent="0.35">
      <c r="A166" s="44"/>
    </row>
    <row r="167" spans="1:1" s="26" customFormat="1" ht="15" customHeight="1" x14ac:dyDescent="0.35">
      <c r="A167" s="44"/>
    </row>
    <row r="168" spans="1:1" s="26" customFormat="1" ht="15" customHeight="1" x14ac:dyDescent="0.35">
      <c r="A168" s="44"/>
    </row>
    <row r="169" spans="1:1" s="26" customFormat="1" ht="15" customHeight="1" x14ac:dyDescent="0.35">
      <c r="A169" s="44"/>
    </row>
    <row r="170" spans="1:1" s="26" customFormat="1" ht="15" customHeight="1" x14ac:dyDescent="0.35">
      <c r="A170" s="44"/>
    </row>
    <row r="171" spans="1:1" s="26" customFormat="1" ht="15" customHeight="1" x14ac:dyDescent="0.35">
      <c r="A171" s="44"/>
    </row>
    <row r="172" spans="1:1" s="26" customFormat="1" ht="15" customHeight="1" x14ac:dyDescent="0.35">
      <c r="A172" s="44"/>
    </row>
    <row r="173" spans="1:1" s="26" customFormat="1" ht="15" customHeight="1" x14ac:dyDescent="0.35">
      <c r="A173" s="44"/>
    </row>
    <row r="174" spans="1:1" s="26" customFormat="1" ht="15" customHeight="1" x14ac:dyDescent="0.35">
      <c r="A174" s="44"/>
    </row>
    <row r="175" spans="1:1" s="26" customFormat="1" ht="15" customHeight="1" x14ac:dyDescent="0.35">
      <c r="A175" s="44"/>
    </row>
    <row r="176" spans="1:1" s="26" customFormat="1" ht="15" customHeight="1" x14ac:dyDescent="0.35">
      <c r="A176" s="44"/>
    </row>
    <row r="177" spans="1:1" s="26" customFormat="1" ht="15" customHeight="1" x14ac:dyDescent="0.35">
      <c r="A177" s="44"/>
    </row>
    <row r="178" spans="1:1" s="26" customFormat="1" ht="15" customHeight="1" x14ac:dyDescent="0.35">
      <c r="A178" s="44"/>
    </row>
    <row r="179" spans="1:1" s="26" customFormat="1" ht="15" customHeight="1" x14ac:dyDescent="0.35">
      <c r="A179" s="44"/>
    </row>
    <row r="180" spans="1:1" s="26" customFormat="1" ht="15" customHeight="1" x14ac:dyDescent="0.35">
      <c r="A180" s="44"/>
    </row>
    <row r="181" spans="1:1" s="26" customFormat="1" ht="15" customHeight="1" x14ac:dyDescent="0.35">
      <c r="A181" s="44"/>
    </row>
    <row r="182" spans="1:1" s="26" customFormat="1" ht="15" customHeight="1" x14ac:dyDescent="0.35">
      <c r="A182" s="44"/>
    </row>
    <row r="183" spans="1:1" s="26" customFormat="1" ht="15" customHeight="1" x14ac:dyDescent="0.35">
      <c r="A183" s="44"/>
    </row>
    <row r="184" spans="1:1" s="26" customFormat="1" ht="15" customHeight="1" x14ac:dyDescent="0.35">
      <c r="A184" s="44"/>
    </row>
    <row r="185" spans="1:1" s="7" customFormat="1" ht="15" customHeight="1" x14ac:dyDescent="0.35">
      <c r="A185" s="10"/>
    </row>
    <row r="186" spans="1:1" s="7" customFormat="1" ht="15" customHeight="1" x14ac:dyDescent="0.35">
      <c r="A186" s="10"/>
    </row>
    <row r="187" spans="1:1" s="7" customFormat="1" ht="15" customHeight="1" x14ac:dyDescent="0.35">
      <c r="A187" s="10"/>
    </row>
    <row r="188" spans="1:1" s="7" customFormat="1" ht="15" customHeight="1" x14ac:dyDescent="0.35">
      <c r="A188" s="10"/>
    </row>
    <row r="189" spans="1:1" s="7" customFormat="1" ht="15" customHeight="1" x14ac:dyDescent="0.35">
      <c r="A189" s="10"/>
    </row>
    <row r="190" spans="1:1" s="7" customFormat="1" ht="15" customHeight="1" x14ac:dyDescent="0.35">
      <c r="A190" s="10"/>
    </row>
    <row r="191" spans="1:1" s="7" customFormat="1" ht="15" customHeight="1" x14ac:dyDescent="0.35">
      <c r="A191" s="10"/>
    </row>
    <row r="192" spans="1:1" s="7" customFormat="1" ht="15" customHeight="1" x14ac:dyDescent="0.35">
      <c r="A192" s="10"/>
    </row>
    <row r="193" spans="1:1" s="7" customFormat="1" ht="15" customHeight="1" x14ac:dyDescent="0.35">
      <c r="A193" s="10"/>
    </row>
    <row r="194" spans="1:1" s="7" customFormat="1" ht="15" customHeight="1" x14ac:dyDescent="0.35">
      <c r="A194" s="10"/>
    </row>
    <row r="195" spans="1:1" s="7" customFormat="1" ht="15" customHeight="1" x14ac:dyDescent="0.35">
      <c r="A195" s="10"/>
    </row>
    <row r="196" spans="1:1" s="7" customFormat="1" ht="15" customHeight="1" x14ac:dyDescent="0.35">
      <c r="A196" s="10"/>
    </row>
    <row r="197" spans="1:1" s="7" customFormat="1" ht="15" customHeight="1" x14ac:dyDescent="0.35">
      <c r="A197" s="10"/>
    </row>
    <row r="198" spans="1:1" s="7" customFormat="1" ht="15" customHeight="1" x14ac:dyDescent="0.35">
      <c r="A198" s="10"/>
    </row>
    <row r="199" spans="1:1" s="7" customFormat="1" ht="15" customHeight="1" x14ac:dyDescent="0.35">
      <c r="A199" s="10"/>
    </row>
    <row r="200" spans="1:1" s="7" customFormat="1" ht="15" customHeight="1" x14ac:dyDescent="0.35">
      <c r="A200" s="10"/>
    </row>
    <row r="201" spans="1:1" s="7" customFormat="1" ht="15" customHeight="1" x14ac:dyDescent="0.35">
      <c r="A201" s="10"/>
    </row>
    <row r="202" spans="1:1" s="7" customFormat="1" ht="15" customHeight="1" x14ac:dyDescent="0.35">
      <c r="A202" s="10"/>
    </row>
    <row r="203" spans="1:1" s="7" customFormat="1" ht="15" customHeight="1" x14ac:dyDescent="0.35">
      <c r="A203" s="10"/>
    </row>
    <row r="204" spans="1:1" s="7" customFormat="1" ht="15" customHeight="1" x14ac:dyDescent="0.35">
      <c r="A204" s="10"/>
    </row>
    <row r="205" spans="1:1" s="7" customFormat="1" ht="15" customHeight="1" x14ac:dyDescent="0.35">
      <c r="A205" s="10"/>
    </row>
    <row r="206" spans="1:1" s="7" customFormat="1" ht="15" customHeight="1" x14ac:dyDescent="0.35">
      <c r="A206" s="10"/>
    </row>
    <row r="207" spans="1:1" s="7" customFormat="1" ht="15" customHeight="1" x14ac:dyDescent="0.35">
      <c r="A207" s="10"/>
    </row>
    <row r="208" spans="1:1" s="7" customFormat="1" ht="15" customHeight="1" x14ac:dyDescent="0.35">
      <c r="A208" s="10"/>
    </row>
    <row r="209" spans="1:1" s="7" customFormat="1" ht="15" customHeight="1" x14ac:dyDescent="0.35">
      <c r="A209" s="10"/>
    </row>
    <row r="210" spans="1:1" s="7" customFormat="1" ht="15" customHeight="1" x14ac:dyDescent="0.35">
      <c r="A210" s="10"/>
    </row>
    <row r="211" spans="1:1" s="7" customFormat="1" ht="15" customHeight="1" x14ac:dyDescent="0.35">
      <c r="A211" s="10"/>
    </row>
    <row r="212" spans="1:1" s="7" customFormat="1" ht="15" customHeight="1" x14ac:dyDescent="0.35">
      <c r="A212" s="10"/>
    </row>
    <row r="213" spans="1:1" s="7" customFormat="1" ht="15" customHeight="1" x14ac:dyDescent="0.35">
      <c r="A213" s="10"/>
    </row>
    <row r="214" spans="1:1" s="7" customFormat="1" ht="15" customHeight="1" x14ac:dyDescent="0.35">
      <c r="A214" s="10"/>
    </row>
    <row r="215" spans="1:1" s="7" customFormat="1" ht="15" customHeight="1" x14ac:dyDescent="0.35">
      <c r="A215" s="10"/>
    </row>
    <row r="216" spans="1:1" s="7" customFormat="1" ht="15" customHeight="1" x14ac:dyDescent="0.35">
      <c r="A216" s="10"/>
    </row>
    <row r="217" spans="1:1" s="7" customFormat="1" ht="15" customHeight="1" x14ac:dyDescent="0.35">
      <c r="A217" s="10"/>
    </row>
    <row r="218" spans="1:1" s="7" customFormat="1" ht="15" customHeight="1" x14ac:dyDescent="0.35">
      <c r="A218" s="10"/>
    </row>
    <row r="219" spans="1:1" s="7" customFormat="1" ht="15" customHeight="1" x14ac:dyDescent="0.35">
      <c r="A219" s="10"/>
    </row>
    <row r="220" spans="1:1" s="7" customFormat="1" ht="15" customHeight="1" x14ac:dyDescent="0.35">
      <c r="A220" s="10"/>
    </row>
    <row r="221" spans="1:1" s="7" customFormat="1" ht="15" customHeight="1" x14ac:dyDescent="0.35">
      <c r="A221" s="10"/>
    </row>
    <row r="222" spans="1:1" s="7" customFormat="1" ht="15" customHeight="1" x14ac:dyDescent="0.35">
      <c r="A222" s="10"/>
    </row>
    <row r="223" spans="1:1" s="7" customFormat="1" ht="15" customHeight="1" x14ac:dyDescent="0.35">
      <c r="A223" s="10"/>
    </row>
    <row r="224" spans="1:1" s="7" customFormat="1" ht="15" customHeight="1" x14ac:dyDescent="0.35">
      <c r="A224" s="10"/>
    </row>
    <row r="225" spans="1:88" s="7" customFormat="1" ht="15" customHeight="1" x14ac:dyDescent="0.35">
      <c r="A225" s="10"/>
    </row>
    <row r="226" spans="1:88" s="7" customFormat="1" ht="15" customHeight="1" x14ac:dyDescent="0.35">
      <c r="A226" s="10"/>
    </row>
    <row r="227" spans="1:88" s="7" customFormat="1" ht="15" customHeight="1" x14ac:dyDescent="0.35">
      <c r="A227" s="10"/>
    </row>
    <row r="228" spans="1:88" s="7" customFormat="1" ht="15" customHeight="1" x14ac:dyDescent="0.35">
      <c r="A228" s="10"/>
    </row>
    <row r="229" spans="1:88" s="7" customFormat="1" ht="15" customHeight="1" x14ac:dyDescent="0.35">
      <c r="A229" s="10"/>
    </row>
    <row r="230" spans="1:88" s="7" customFormat="1" ht="15" customHeight="1" x14ac:dyDescent="0.35">
      <c r="A230" s="10"/>
    </row>
    <row r="231" spans="1:88" s="7" customFormat="1" ht="15" customHeight="1" x14ac:dyDescent="0.35">
      <c r="A231" s="10"/>
    </row>
    <row r="232" spans="1:88" s="7" customFormat="1" ht="15" customHeight="1" x14ac:dyDescent="0.35">
      <c r="A232" s="10"/>
    </row>
    <row r="233" spans="1:88" s="7" customFormat="1" ht="15" customHeight="1" x14ac:dyDescent="0.35">
      <c r="A233" s="10"/>
    </row>
    <row r="234" spans="1:88" s="7" customFormat="1" ht="15" customHeight="1" x14ac:dyDescent="0.35">
      <c r="A234" s="10"/>
    </row>
    <row r="235" spans="1:88" s="7" customFormat="1" ht="15" customHeight="1" x14ac:dyDescent="0.35">
      <c r="A235" s="10"/>
    </row>
    <row r="236" spans="1:88" s="7" customFormat="1" ht="15" customHeight="1" x14ac:dyDescent="0.35">
      <c r="A236" s="10"/>
    </row>
    <row r="237" spans="1:88" s="7" customFormat="1" ht="15" customHeight="1" x14ac:dyDescent="0.35">
      <c r="A237" s="10"/>
    </row>
    <row r="238" spans="1:88" s="6" customFormat="1" ht="15" customHeight="1" x14ac:dyDescent="0.35">
      <c r="A238" s="5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</row>
  </sheetData>
  <sheetProtection algorithmName="SHA-512" hashValue="Uylsmggr8JWxlpFYRMli5WY4jHx54yyGidSEXJIAOntVq4AYnbPPRlwhQpvo5TY8+PjSTjtiR1MYfJRDmgEm7Q==" saltValue="6lSiBpEnl5Kmm6M2dpoTPQ==" spinCount="100000" sheet="1" formatCells="0" formatColumns="0" formatRows="0" insertHyperlinks="0" pivotTables="0"/>
  <mergeCells count="48">
    <mergeCell ref="T1:U1"/>
    <mergeCell ref="M1:R1"/>
    <mergeCell ref="A4:U4"/>
    <mergeCell ref="A19:U19"/>
    <mergeCell ref="A33:U33"/>
    <mergeCell ref="A1:K1"/>
    <mergeCell ref="A3:U3"/>
    <mergeCell ref="L20:M20"/>
    <mergeCell ref="N20:O20"/>
    <mergeCell ref="P20:Q20"/>
    <mergeCell ref="R20:S20"/>
    <mergeCell ref="T20:U20"/>
    <mergeCell ref="A61:U61"/>
    <mergeCell ref="A76:V76"/>
    <mergeCell ref="A77:V77"/>
    <mergeCell ref="A78:V78"/>
    <mergeCell ref="L62:M62"/>
    <mergeCell ref="N62:O62"/>
    <mergeCell ref="A79:V79"/>
    <mergeCell ref="B6:F6"/>
    <mergeCell ref="L5:M5"/>
    <mergeCell ref="G6:K6"/>
    <mergeCell ref="N5:O5"/>
    <mergeCell ref="P5:Q5"/>
    <mergeCell ref="R5:S5"/>
    <mergeCell ref="T5:U5"/>
    <mergeCell ref="P62:Q62"/>
    <mergeCell ref="R62:S62"/>
    <mergeCell ref="T62:U62"/>
    <mergeCell ref="B63:F63"/>
    <mergeCell ref="G63:K63"/>
    <mergeCell ref="B21:F21"/>
    <mergeCell ref="G21:K21"/>
    <mergeCell ref="L34:M34"/>
    <mergeCell ref="N34:O34"/>
    <mergeCell ref="P34:Q34"/>
    <mergeCell ref="R34:S34"/>
    <mergeCell ref="T34:U34"/>
    <mergeCell ref="B49:F49"/>
    <mergeCell ref="G49:K49"/>
    <mergeCell ref="B35:F35"/>
    <mergeCell ref="G35:K35"/>
    <mergeCell ref="L48:M48"/>
    <mergeCell ref="N48:O48"/>
    <mergeCell ref="P48:Q48"/>
    <mergeCell ref="R48:S48"/>
    <mergeCell ref="T48:U48"/>
    <mergeCell ref="A47:U47"/>
  </mergeCells>
  <pageMargins left="0.25" right="0.25" top="0.75" bottom="0.75" header="0.3" footer="0.3"/>
  <pageSetup scale="40" orientation="portrait" r:id="rId1"/>
  <ignoredErrors>
    <ignoredError sqref="F64:F72 K64:K72 F7:F10 K7:K10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3B7E-1F6C-470F-AFF8-9011449B1562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AllData!A9</f>
        <v>November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42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Self-Esteem Group</v>
      </c>
      <c r="Q5" s="147">
        <f>IFERROR(S5/R5, " ")</f>
        <v>0.75757575757575757</v>
      </c>
      <c r="R5" s="14">
        <f>AllData!F9</f>
        <v>33</v>
      </c>
      <c r="S5" s="97">
        <f>AllData!K9</f>
        <v>25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Mentoring</v>
      </c>
      <c r="Q6" s="147">
        <f>IFERROR(S6/R6, " ")</f>
        <v>0.62962962962962965</v>
      </c>
      <c r="R6" s="15">
        <f>AllData!F24</f>
        <v>27</v>
      </c>
      <c r="S6" s="97">
        <f>AllData!K24</f>
        <v>17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CICO</v>
      </c>
      <c r="Q7" s="147">
        <f t="shared" ref="Q7:Q9" si="0">IFERROR(S7/R7, " ")</f>
        <v>0.75862068965517238</v>
      </c>
      <c r="R7" s="15">
        <f>AllData!F38</f>
        <v>29</v>
      </c>
      <c r="S7" s="97">
        <f>AllData!K38</f>
        <v>22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Social Skills Group</v>
      </c>
      <c r="Q8" s="147">
        <f t="shared" si="0"/>
        <v>0.70731707317073167</v>
      </c>
      <c r="R8" s="19">
        <f>AllData!F52</f>
        <v>41</v>
      </c>
      <c r="S8" s="97">
        <f>AllData!K52</f>
        <v>29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CBITS</v>
      </c>
      <c r="Q9" s="148">
        <f t="shared" si="0"/>
        <v>0.7</v>
      </c>
      <c r="R9" s="98">
        <f>AllData!F66</f>
        <v>10</v>
      </c>
      <c r="S9" s="99">
        <f>AllData!K66</f>
        <v>7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y6iV+Smtu7CBr/DRsyMkI0PGIel8k0CGuSC9FxVPdxEl4/hdwWg/jpj46sbRB+s31IOYE2hXgrJ3bg84XNVl+w==" saltValue="7GBKXE0tbcsYh7g1M/shzg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2BAD5-DE2C-4FC8-B73E-20B1B746B719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AllData!A10</f>
        <v>December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42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Self-Esteem Group</v>
      </c>
      <c r="Q5" s="147">
        <f>IFERROR(S5/R5, " ")</f>
        <v>0.77419354838709675</v>
      </c>
      <c r="R5" s="14">
        <f>AllData!F10</f>
        <v>31</v>
      </c>
      <c r="S5" s="97">
        <f>AllData!K10</f>
        <v>24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Mentoring</v>
      </c>
      <c r="Q6" s="147">
        <f>IFERROR(S6/R6, " ")</f>
        <v>0.70370370370370372</v>
      </c>
      <c r="R6" s="15">
        <f>AllData!F25</f>
        <v>27</v>
      </c>
      <c r="S6" s="97">
        <f>AllData!K25</f>
        <v>19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CICO</v>
      </c>
      <c r="Q7" s="147">
        <f t="shared" ref="Q7:Q9" si="0">IFERROR(S7/R7, " ")</f>
        <v>0.67741935483870963</v>
      </c>
      <c r="R7" s="15">
        <f>AllData!F39</f>
        <v>31</v>
      </c>
      <c r="S7" s="97">
        <f>AllData!K39</f>
        <v>21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Social Skills Group</v>
      </c>
      <c r="Q8" s="147">
        <f t="shared" si="0"/>
        <v>0.6097560975609756</v>
      </c>
      <c r="R8" s="19">
        <f>AllData!F53</f>
        <v>41</v>
      </c>
      <c r="S8" s="97">
        <f>AllData!K53</f>
        <v>25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CBITS</v>
      </c>
      <c r="Q9" s="148">
        <f t="shared" si="0"/>
        <v>0.66666666666666663</v>
      </c>
      <c r="R9" s="98">
        <f>AllData!F67</f>
        <v>9</v>
      </c>
      <c r="S9" s="99">
        <f>AllData!K67</f>
        <v>6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YquBHDUf6ia4TYimj5t5v/U6DFOk/lSRBka+uQ6c4CdLWX99kbzBzDAihO1+iHkEgA+rzM+CAQs7uv78+DpvXw==" saltValue="TPZr1fK6mYKtQGyPXKHHIg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FFB18-62E6-4185-A609-9412287495A9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AllData!A11</f>
        <v>January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42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Self-Esteem Group</v>
      </c>
      <c r="Q5" s="147">
        <f>IFERROR(S5/R5, " ")</f>
        <v>0.6875</v>
      </c>
      <c r="R5" s="14">
        <f>AllData!F11</f>
        <v>32</v>
      </c>
      <c r="S5" s="97">
        <f>AllData!K11</f>
        <v>22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Mentoring</v>
      </c>
      <c r="Q6" s="147">
        <f>IFERROR(S6/R6, " ")</f>
        <v>0.64</v>
      </c>
      <c r="R6" s="15">
        <f>AllData!F26</f>
        <v>25</v>
      </c>
      <c r="S6" s="97">
        <f>AllData!K26</f>
        <v>16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CICO</v>
      </c>
      <c r="Q7" s="147">
        <f t="shared" ref="Q7:Q9" si="0">IFERROR(S7/R7, " ")</f>
        <v>0.87096774193548387</v>
      </c>
      <c r="R7" s="15">
        <f>AllData!F40</f>
        <v>31</v>
      </c>
      <c r="S7" s="97">
        <f>AllData!K40</f>
        <v>27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Social Skills Group</v>
      </c>
      <c r="Q8" s="147">
        <f t="shared" si="0"/>
        <v>0.7</v>
      </c>
      <c r="R8" s="19">
        <f>AllData!F54</f>
        <v>40</v>
      </c>
      <c r="S8" s="97">
        <f>AllData!K54</f>
        <v>28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CBITS</v>
      </c>
      <c r="Q9" s="148">
        <f t="shared" si="0"/>
        <v>0.66666666666666663</v>
      </c>
      <c r="R9" s="98">
        <f>AllData!F68</f>
        <v>9</v>
      </c>
      <c r="S9" s="99">
        <f>AllData!K68</f>
        <v>6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40hxMijDdcFILCsAXFvAi4p0eIlnI6q3omeLX/bQl8urfqPgdB0h6jXb9beOysUqGYSc4mCHWKHVSYKx/S471Q==" saltValue="zD4IiHfJQfl8i/zx2ctfhw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816CE-E3ED-405F-AE21-C6E1AD990838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AllData!A12</f>
        <v>February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42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Self-Esteem Group</v>
      </c>
      <c r="Q5" s="147">
        <f>IFERROR(S5/R5, " ")</f>
        <v>0.75</v>
      </c>
      <c r="R5" s="14">
        <f>AllData!F12</f>
        <v>32</v>
      </c>
      <c r="S5" s="97">
        <f>AllData!K12</f>
        <v>24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Mentoring</v>
      </c>
      <c r="Q6" s="147">
        <f>IFERROR(S6/R6, " ")</f>
        <v>0.70833333333333337</v>
      </c>
      <c r="R6" s="15">
        <f>AllData!F27</f>
        <v>24</v>
      </c>
      <c r="S6" s="97">
        <f>AllData!K27</f>
        <v>17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CICO</v>
      </c>
      <c r="Q7" s="147">
        <f t="shared" ref="Q7:Q9" si="0">IFERROR(S7/R7, " ")</f>
        <v>0.76666666666666672</v>
      </c>
      <c r="R7" s="15">
        <f>AllData!F41</f>
        <v>30</v>
      </c>
      <c r="S7" s="97">
        <f>AllData!K41</f>
        <v>23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Social Skills Group</v>
      </c>
      <c r="Q8" s="147">
        <f t="shared" si="0"/>
        <v>0.68292682926829273</v>
      </c>
      <c r="R8" s="19">
        <f>AllData!F55</f>
        <v>41</v>
      </c>
      <c r="S8" s="97">
        <f>AllData!K55</f>
        <v>28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CBITS</v>
      </c>
      <c r="Q9" s="148">
        <f t="shared" si="0"/>
        <v>0.8</v>
      </c>
      <c r="R9" s="98">
        <f>AllData!F69</f>
        <v>10</v>
      </c>
      <c r="S9" s="99">
        <f>AllData!K69</f>
        <v>8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LxvDHz1T+HSuNEsCy14SuJtotLfUgwq6a4VnlXs2AWsm3duy/tl6UuxtXPwzu2vqHKodQW3TGoTBXThiIzA+8g==" saltValue="Fg96N5u5ZdmiQtUoPMaBUA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ED41B-C559-40AD-9661-49DB82AD3118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AllData!A13</f>
        <v xml:space="preserve">March 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42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Self-Esteem Group</v>
      </c>
      <c r="Q5" s="147">
        <f>IFERROR(S5/R5, " ")</f>
        <v>0.76470588235294112</v>
      </c>
      <c r="R5" s="14">
        <f>AllData!F13</f>
        <v>34</v>
      </c>
      <c r="S5" s="97">
        <f>AllData!K13</f>
        <v>26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Mentoring</v>
      </c>
      <c r="Q6" s="147">
        <f>IFERROR(S6/R6, " ")</f>
        <v>0.57692307692307687</v>
      </c>
      <c r="R6" s="15">
        <f>AllData!F28</f>
        <v>26</v>
      </c>
      <c r="S6" s="97">
        <f>AllData!K28</f>
        <v>15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CICO</v>
      </c>
      <c r="Q7" s="147">
        <f t="shared" ref="Q7:Q9" si="0">IFERROR(S7/R7, " ")</f>
        <v>0.83333333333333337</v>
      </c>
      <c r="R7" s="15">
        <f>AllData!F42</f>
        <v>30</v>
      </c>
      <c r="S7" s="97">
        <f>AllData!K42</f>
        <v>25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Social Skills Group</v>
      </c>
      <c r="Q8" s="147">
        <f t="shared" si="0"/>
        <v>0.75</v>
      </c>
      <c r="R8" s="19">
        <f>AllData!F56</f>
        <v>40</v>
      </c>
      <c r="S8" s="97">
        <f>AllData!K56</f>
        <v>30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CBITS</v>
      </c>
      <c r="Q9" s="148">
        <f t="shared" si="0"/>
        <v>0.7142857142857143</v>
      </c>
      <c r="R9" s="98">
        <f>AllData!F70</f>
        <v>7</v>
      </c>
      <c r="S9" s="99">
        <f>AllData!K70</f>
        <v>5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OeIaKjM3jng2c3HKY9eTv+efHPH/QCdcH8HNcuM9YlSZqdOv+U2KI/MifD9VoP98xhDz2qVNVni2YXE5Rkuo6g==" saltValue="DILQJZHajJxP9dqpKfUASg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21F3-74D1-445D-BDE2-C1B995C3B96F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AllData!A14</f>
        <v>April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42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Self-Esteem Group</v>
      </c>
      <c r="Q5" s="147">
        <f>IFERROR(S5/R5, " ")</f>
        <v>0.79411764705882348</v>
      </c>
      <c r="R5" s="14">
        <f>AllData!F14</f>
        <v>34</v>
      </c>
      <c r="S5" s="97">
        <f>AllData!K14</f>
        <v>27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Mentoring</v>
      </c>
      <c r="Q6" s="147">
        <f>IFERROR(S6/R6, " ")</f>
        <v>0.6</v>
      </c>
      <c r="R6" s="15">
        <f>AllData!F29</f>
        <v>25</v>
      </c>
      <c r="S6" s="97">
        <f>AllData!K29</f>
        <v>15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CICO</v>
      </c>
      <c r="Q7" s="147">
        <f t="shared" ref="Q7:Q9" si="0">IFERROR(S7/R7, " ")</f>
        <v>0.8</v>
      </c>
      <c r="R7" s="15">
        <f>AllData!F43</f>
        <v>30</v>
      </c>
      <c r="S7" s="97">
        <f>AllData!K43</f>
        <v>24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Social Skills Group</v>
      </c>
      <c r="Q8" s="147">
        <f t="shared" si="0"/>
        <v>0.68292682926829273</v>
      </c>
      <c r="R8" s="19">
        <f>AllData!F57</f>
        <v>41</v>
      </c>
      <c r="S8" s="97">
        <f>AllData!K57</f>
        <v>28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CBITS</v>
      </c>
      <c r="Q9" s="148">
        <f t="shared" si="0"/>
        <v>0.77777777777777779</v>
      </c>
      <c r="R9" s="98">
        <f>AllData!F71</f>
        <v>9</v>
      </c>
      <c r="S9" s="99">
        <f>AllData!K71</f>
        <v>7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UEOeDMXGU+jrFqxAKQv4sYokice0eMZ+DYRRhIhdkRMFUp6S2iwoekVklhcid5VMmTssOw+9CbDhEUZodRHbWw==" saltValue="o7f1H8Z9f0zPTT4npJhSJg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DBC8E-2D69-4EB5-9C8A-4F144E59943F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AllData!A15</f>
        <v>May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42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Self-Esteem Group</v>
      </c>
      <c r="Q5" s="147">
        <f>IFERROR(S5/R5, " ")</f>
        <v>0.74193548387096775</v>
      </c>
      <c r="R5" s="14">
        <f>AllData!F15</f>
        <v>31</v>
      </c>
      <c r="S5" s="97">
        <f>AllData!K15</f>
        <v>23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Mentoring</v>
      </c>
      <c r="Q6" s="147">
        <f>IFERROR(S6/R6, " ")</f>
        <v>0.64</v>
      </c>
      <c r="R6" s="15">
        <f>AllData!F30</f>
        <v>25</v>
      </c>
      <c r="S6" s="97">
        <f>AllData!K30</f>
        <v>16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CICO</v>
      </c>
      <c r="Q7" s="147">
        <f t="shared" ref="Q7:Q9" si="0">IFERROR(S7/R7, " ")</f>
        <v>0.8</v>
      </c>
      <c r="R7" s="15">
        <f>AllData!F44</f>
        <v>30</v>
      </c>
      <c r="S7" s="97">
        <f>AllData!K44</f>
        <v>24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Social Skills Group</v>
      </c>
      <c r="Q8" s="147">
        <f t="shared" si="0"/>
        <v>0.72499999999999998</v>
      </c>
      <c r="R8" s="19">
        <f>AllData!F58</f>
        <v>40</v>
      </c>
      <c r="S8" s="97">
        <f>AllData!K58</f>
        <v>29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CBITS</v>
      </c>
      <c r="Q9" s="148">
        <f t="shared" si="0"/>
        <v>0.88888888888888884</v>
      </c>
      <c r="R9" s="98">
        <f>AllData!F72</f>
        <v>9</v>
      </c>
      <c r="S9" s="99">
        <f>AllData!K72</f>
        <v>8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SXyJc9g+2MJN9rOwcfvysMhYu4kosOLZIeFLWOvkZmvaWj5qXOC15TH3cH176ngexORRe8FVQ6C5rvLBquxM7Q==" saltValue="WNeOAm/oV0V4T/VDsf4Q/Q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DAFF-D04C-4970-883F-8EA93BA9005D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AllData!A16</f>
        <v>June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42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Self-Esteem Group</v>
      </c>
      <c r="Q5" s="147">
        <f>IFERROR(S5/R5, " ")</f>
        <v>0.78125</v>
      </c>
      <c r="R5" s="14">
        <f>AllData!F16</f>
        <v>32</v>
      </c>
      <c r="S5" s="97">
        <f>AllData!K16</f>
        <v>25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Mentoring</v>
      </c>
      <c r="Q6" s="147">
        <f>IFERROR(S6/R6, " ")</f>
        <v>0.64</v>
      </c>
      <c r="R6" s="15">
        <f>AllData!F31</f>
        <v>25</v>
      </c>
      <c r="S6" s="97">
        <f>AllData!K31</f>
        <v>16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CICO</v>
      </c>
      <c r="Q7" s="147">
        <f t="shared" ref="Q7:Q9" si="0">IFERROR(S7/R7, " ")</f>
        <v>0.74193548387096775</v>
      </c>
      <c r="R7" s="15">
        <f>AllData!F45</f>
        <v>31</v>
      </c>
      <c r="S7" s="97">
        <f>AllData!K45</f>
        <v>23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Social Skills Group</v>
      </c>
      <c r="Q8" s="147">
        <f t="shared" si="0"/>
        <v>0.82499999999999996</v>
      </c>
      <c r="R8" s="19">
        <f>AllData!F59</f>
        <v>40</v>
      </c>
      <c r="S8" s="97">
        <f>AllData!K59</f>
        <v>33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CBITS</v>
      </c>
      <c r="Q9" s="148">
        <f t="shared" si="0"/>
        <v>0.8</v>
      </c>
      <c r="R9" s="98">
        <f>AllData!F73</f>
        <v>10</v>
      </c>
      <c r="S9" s="99">
        <f>AllData!K73</f>
        <v>8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epFR4OK45nwpYsJN+bWovvPtExPSEvOdbtdeL1Ug49o3RFZ+zRawwh/NyK46fhC4nJKoQpplgr5Au6gJ51CFhw==" saltValue="FbjnrLjNmRbVlzrXsV9UzA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49E8-3BB2-4377-9D4A-13E60DAECE7E}">
  <sheetPr>
    <pageSetUpPr fitToPage="1"/>
  </sheetPr>
  <dimension ref="A1:IZ624"/>
  <sheetViews>
    <sheetView zoomScaleNormal="100" zoomScalePageLayoutView="74" workbookViewId="0">
      <selection activeCell="B9" sqref="B9:V9"/>
    </sheetView>
  </sheetViews>
  <sheetFormatPr defaultColWidth="8.81640625" defaultRowHeight="14.5" x14ac:dyDescent="0.35"/>
  <cols>
    <col min="1" max="1" width="24.36328125" style="4" customWidth="1"/>
    <col min="2" max="4" width="21" style="4" customWidth="1"/>
    <col min="5" max="5" width="4.1796875" style="4" customWidth="1"/>
    <col min="6" max="6" width="4.453125" style="4" customWidth="1"/>
    <col min="7" max="10" width="3.453125" style="4" customWidth="1"/>
    <col min="11" max="11" width="5.453125" style="4" customWidth="1"/>
    <col min="12" max="12" width="5.1796875" style="4" customWidth="1"/>
    <col min="13" max="13" width="4.81640625" style="4" customWidth="1"/>
    <col min="14" max="14" width="4.1796875" style="4" customWidth="1"/>
    <col min="15" max="15" width="3.453125" style="4" customWidth="1"/>
    <col min="16" max="16" width="5.453125" style="4" customWidth="1"/>
    <col min="17" max="17" width="3.81640625" style="4" customWidth="1"/>
    <col min="18" max="18" width="4.81640625" style="4" customWidth="1"/>
    <col min="19" max="19" width="3.81640625" style="4" customWidth="1"/>
    <col min="20" max="20" width="5.453125" style="4" customWidth="1"/>
    <col min="21" max="21" width="2.81640625" style="4" customWidth="1"/>
    <col min="22" max="22" width="2.81640625" style="2" customWidth="1"/>
    <col min="23" max="260" width="8.81640625" style="7"/>
    <col min="261" max="16384" width="8.81640625" style="4"/>
  </cols>
  <sheetData>
    <row r="1" spans="1:260" ht="33.5" customHeight="1" thickBot="1" x14ac:dyDescent="0.4">
      <c r="A1" s="212" t="s">
        <v>28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</row>
    <row r="2" spans="1:260" s="45" customFormat="1" ht="20" customHeight="1" thickBot="1" x14ac:dyDescent="0.4">
      <c r="A2" s="96" t="s">
        <v>14</v>
      </c>
      <c r="B2" s="213" t="str">
        <f>AllData!A4</f>
        <v>#1: Self-Esteem Group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4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</row>
    <row r="3" spans="1:260" ht="25" customHeight="1" thickBot="1" x14ac:dyDescent="0.4">
      <c r="A3" s="171" t="s">
        <v>22</v>
      </c>
      <c r="B3" s="210" t="s">
        <v>63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260" ht="36.5" customHeight="1" thickBot="1" x14ac:dyDescent="0.4">
      <c r="A4" s="172" t="s">
        <v>12</v>
      </c>
      <c r="B4" s="210" t="s">
        <v>64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1"/>
    </row>
    <row r="5" spans="1:260" ht="25" customHeight="1" thickBot="1" x14ac:dyDescent="0.4">
      <c r="A5" s="173" t="s">
        <v>21</v>
      </c>
      <c r="B5" s="210" t="s">
        <v>65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</row>
    <row r="6" spans="1:260" s="45" customFormat="1" ht="20" customHeight="1" thickBot="1" x14ac:dyDescent="0.4">
      <c r="A6" s="96" t="s">
        <v>14</v>
      </c>
      <c r="B6" s="213" t="str">
        <f>AllData!A19</f>
        <v>#2: Mentoring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</row>
    <row r="7" spans="1:260" ht="25" customHeight="1" thickBot="1" x14ac:dyDescent="0.4">
      <c r="A7" s="174" t="s">
        <v>22</v>
      </c>
      <c r="B7" s="210" t="s">
        <v>66</v>
      </c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1"/>
    </row>
    <row r="8" spans="1:260" ht="36.5" customHeight="1" thickBot="1" x14ac:dyDescent="0.4">
      <c r="A8" s="175" t="s">
        <v>12</v>
      </c>
      <c r="B8" s="210" t="s">
        <v>67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1"/>
    </row>
    <row r="9" spans="1:260" ht="25" customHeight="1" thickBot="1" x14ac:dyDescent="0.4">
      <c r="A9" s="176" t="s">
        <v>21</v>
      </c>
      <c r="B9" s="210" t="s">
        <v>68</v>
      </c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1"/>
    </row>
    <row r="10" spans="1:260" s="45" customFormat="1" ht="20" customHeight="1" thickBot="1" x14ac:dyDescent="0.4">
      <c r="A10" s="96" t="s">
        <v>26</v>
      </c>
      <c r="B10" s="213" t="str">
        <f>AllData!A33</f>
        <v>#3: CICO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4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</row>
    <row r="11" spans="1:260" ht="25" customHeight="1" thickBot="1" x14ac:dyDescent="0.4">
      <c r="A11" s="174" t="s">
        <v>22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1"/>
    </row>
    <row r="12" spans="1:260" ht="36.5" customHeight="1" thickBot="1" x14ac:dyDescent="0.4">
      <c r="A12" s="175" t="s">
        <v>12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1"/>
    </row>
    <row r="13" spans="1:260" ht="25" customHeight="1" thickBot="1" x14ac:dyDescent="0.4">
      <c r="A13" s="176" t="s">
        <v>21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1"/>
    </row>
    <row r="14" spans="1:260" s="45" customFormat="1" ht="20" customHeight="1" thickBot="1" x14ac:dyDescent="0.4">
      <c r="A14" s="96" t="s">
        <v>26</v>
      </c>
      <c r="B14" s="213" t="str">
        <f>AllData!A47</f>
        <v>#4: Social Skills Group</v>
      </c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4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</row>
    <row r="15" spans="1:260" ht="25" customHeight="1" thickBot="1" x14ac:dyDescent="0.4">
      <c r="A15" s="174" t="s">
        <v>22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1"/>
    </row>
    <row r="16" spans="1:260" ht="36.5" customHeight="1" thickBot="1" x14ac:dyDescent="0.4">
      <c r="A16" s="175" t="s">
        <v>12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1"/>
    </row>
    <row r="17" spans="1:260" ht="25" customHeight="1" thickBot="1" x14ac:dyDescent="0.4">
      <c r="A17" s="176" t="s">
        <v>21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1"/>
    </row>
    <row r="18" spans="1:260" s="45" customFormat="1" ht="20" customHeight="1" thickBot="1" x14ac:dyDescent="0.4">
      <c r="A18" s="96" t="s">
        <v>26</v>
      </c>
      <c r="B18" s="213" t="str">
        <f>AllData!A61</f>
        <v>#5: CBITS</v>
      </c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4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</row>
    <row r="19" spans="1:260" ht="25" customHeight="1" thickBot="1" x14ac:dyDescent="0.4">
      <c r="A19" s="174" t="s">
        <v>22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1"/>
    </row>
    <row r="20" spans="1:260" ht="36.5" customHeight="1" thickBot="1" x14ac:dyDescent="0.4">
      <c r="A20" s="175" t="s">
        <v>12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1"/>
    </row>
    <row r="21" spans="1:260" ht="25" customHeight="1" thickBot="1" x14ac:dyDescent="0.4">
      <c r="A21" s="176" t="s">
        <v>21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6"/>
    </row>
    <row r="22" spans="1:260" s="7" customFormat="1" x14ac:dyDescent="0.35"/>
    <row r="23" spans="1:260" s="7" customFormat="1" x14ac:dyDescent="0.35"/>
    <row r="24" spans="1:260" s="7" customFormat="1" x14ac:dyDescent="0.35"/>
    <row r="25" spans="1:260" s="7" customFormat="1" x14ac:dyDescent="0.35"/>
    <row r="26" spans="1:260" s="7" customFormat="1" x14ac:dyDescent="0.35"/>
    <row r="27" spans="1:260" s="7" customFormat="1" x14ac:dyDescent="0.35"/>
    <row r="28" spans="1:260" s="7" customFormat="1" x14ac:dyDescent="0.35"/>
    <row r="29" spans="1:260" s="7" customFormat="1" x14ac:dyDescent="0.35"/>
    <row r="30" spans="1:260" s="7" customFormat="1" x14ac:dyDescent="0.35"/>
    <row r="31" spans="1:260" s="7" customFormat="1" x14ac:dyDescent="0.35"/>
    <row r="32" spans="1:260" s="7" customFormat="1" x14ac:dyDescent="0.35"/>
    <row r="33" s="7" customFormat="1" x14ac:dyDescent="0.35"/>
    <row r="34" s="7" customFormat="1" x14ac:dyDescent="0.35"/>
    <row r="35" s="7" customFormat="1" x14ac:dyDescent="0.35"/>
    <row r="36" s="7" customFormat="1" x14ac:dyDescent="0.35"/>
    <row r="37" s="7" customFormat="1" x14ac:dyDescent="0.35"/>
    <row r="38" s="7" customFormat="1" x14ac:dyDescent="0.35"/>
    <row r="39" s="7" customFormat="1" x14ac:dyDescent="0.35"/>
    <row r="40" s="7" customFormat="1" x14ac:dyDescent="0.35"/>
    <row r="41" s="7" customFormat="1" x14ac:dyDescent="0.35"/>
    <row r="42" s="7" customFormat="1" x14ac:dyDescent="0.35"/>
    <row r="43" s="7" customFormat="1" x14ac:dyDescent="0.35"/>
    <row r="44" s="7" customFormat="1" x14ac:dyDescent="0.35"/>
    <row r="45" s="7" customFormat="1" x14ac:dyDescent="0.35"/>
    <row r="46" s="7" customFormat="1" x14ac:dyDescent="0.35"/>
    <row r="47" s="7" customFormat="1" x14ac:dyDescent="0.35"/>
    <row r="48" s="7" customFormat="1" x14ac:dyDescent="0.35"/>
    <row r="49" s="7" customFormat="1" x14ac:dyDescent="0.35"/>
    <row r="50" s="7" customFormat="1" x14ac:dyDescent="0.35"/>
    <row r="51" s="7" customFormat="1" x14ac:dyDescent="0.35"/>
    <row r="52" s="7" customFormat="1" x14ac:dyDescent="0.35"/>
    <row r="53" s="7" customFormat="1" x14ac:dyDescent="0.35"/>
    <row r="54" s="7" customFormat="1" x14ac:dyDescent="0.35"/>
    <row r="55" s="7" customFormat="1" x14ac:dyDescent="0.35"/>
    <row r="56" s="7" customFormat="1" x14ac:dyDescent="0.35"/>
    <row r="57" s="7" customFormat="1" x14ac:dyDescent="0.35"/>
    <row r="58" s="7" customFormat="1" x14ac:dyDescent="0.35"/>
    <row r="59" s="7" customFormat="1" x14ac:dyDescent="0.35"/>
    <row r="60" s="7" customFormat="1" x14ac:dyDescent="0.35"/>
    <row r="61" s="7" customFormat="1" x14ac:dyDescent="0.35"/>
    <row r="62" s="7" customFormat="1" x14ac:dyDescent="0.35"/>
    <row r="63" s="7" customFormat="1" x14ac:dyDescent="0.35"/>
    <row r="64" s="7" customFormat="1" x14ac:dyDescent="0.35"/>
    <row r="65" s="7" customFormat="1" x14ac:dyDescent="0.35"/>
    <row r="66" s="7" customFormat="1" x14ac:dyDescent="0.35"/>
    <row r="67" s="7" customFormat="1" x14ac:dyDescent="0.35"/>
    <row r="68" s="7" customFormat="1" x14ac:dyDescent="0.35"/>
    <row r="69" s="7" customFormat="1" x14ac:dyDescent="0.35"/>
    <row r="70" s="7" customFormat="1" x14ac:dyDescent="0.35"/>
    <row r="71" s="7" customFormat="1" x14ac:dyDescent="0.35"/>
    <row r="72" s="7" customFormat="1" x14ac:dyDescent="0.35"/>
    <row r="73" s="7" customFormat="1" x14ac:dyDescent="0.35"/>
    <row r="74" s="7" customFormat="1" x14ac:dyDescent="0.35"/>
    <row r="75" s="7" customFormat="1" x14ac:dyDescent="0.35"/>
    <row r="76" s="7" customFormat="1" x14ac:dyDescent="0.35"/>
    <row r="77" s="7" customFormat="1" x14ac:dyDescent="0.35"/>
    <row r="78" s="7" customFormat="1" x14ac:dyDescent="0.35"/>
    <row r="79" s="7" customFormat="1" x14ac:dyDescent="0.35"/>
    <row r="80" s="7" customFormat="1" x14ac:dyDescent="0.35"/>
    <row r="81" s="7" customFormat="1" x14ac:dyDescent="0.35"/>
    <row r="82" s="7" customFormat="1" x14ac:dyDescent="0.35"/>
    <row r="83" s="7" customFormat="1" x14ac:dyDescent="0.35"/>
    <row r="84" s="7" customFormat="1" x14ac:dyDescent="0.35"/>
    <row r="85" s="7" customFormat="1" x14ac:dyDescent="0.35"/>
    <row r="86" s="7" customFormat="1" x14ac:dyDescent="0.35"/>
    <row r="87" s="7" customFormat="1" x14ac:dyDescent="0.35"/>
    <row r="88" s="7" customFormat="1" x14ac:dyDescent="0.35"/>
    <row r="89" s="7" customFormat="1" x14ac:dyDescent="0.35"/>
    <row r="90" s="7" customFormat="1" x14ac:dyDescent="0.35"/>
    <row r="91" s="7" customFormat="1" x14ac:dyDescent="0.35"/>
    <row r="92" s="7" customFormat="1" x14ac:dyDescent="0.35"/>
    <row r="93" s="7" customFormat="1" x14ac:dyDescent="0.35"/>
    <row r="94" s="7" customFormat="1" x14ac:dyDescent="0.35"/>
    <row r="95" s="7" customFormat="1" x14ac:dyDescent="0.35"/>
    <row r="96" s="7" customFormat="1" x14ac:dyDescent="0.35"/>
    <row r="97" s="7" customFormat="1" x14ac:dyDescent="0.35"/>
    <row r="98" s="7" customFormat="1" x14ac:dyDescent="0.35"/>
    <row r="99" s="7" customFormat="1" x14ac:dyDescent="0.35"/>
    <row r="100" s="7" customFormat="1" x14ac:dyDescent="0.35"/>
    <row r="101" s="7" customFormat="1" x14ac:dyDescent="0.35"/>
    <row r="102" s="7" customFormat="1" x14ac:dyDescent="0.35"/>
    <row r="103" s="7" customFormat="1" x14ac:dyDescent="0.35"/>
    <row r="104" s="7" customFormat="1" x14ac:dyDescent="0.35"/>
    <row r="105" s="7" customFormat="1" x14ac:dyDescent="0.35"/>
    <row r="106" s="7" customFormat="1" x14ac:dyDescent="0.35"/>
    <row r="107" s="7" customFormat="1" x14ac:dyDescent="0.35"/>
    <row r="108" s="7" customFormat="1" x14ac:dyDescent="0.35"/>
    <row r="109" s="7" customFormat="1" x14ac:dyDescent="0.35"/>
    <row r="110" s="7" customFormat="1" x14ac:dyDescent="0.35"/>
    <row r="111" s="7" customFormat="1" x14ac:dyDescent="0.35"/>
    <row r="112" s="7" customFormat="1" x14ac:dyDescent="0.35"/>
    <row r="113" s="7" customFormat="1" x14ac:dyDescent="0.35"/>
    <row r="114" s="7" customFormat="1" x14ac:dyDescent="0.35"/>
    <row r="115" s="7" customFormat="1" x14ac:dyDescent="0.35"/>
    <row r="116" s="7" customFormat="1" x14ac:dyDescent="0.35"/>
    <row r="117" s="7" customFormat="1" x14ac:dyDescent="0.35"/>
    <row r="118" s="7" customFormat="1" x14ac:dyDescent="0.35"/>
    <row r="119" s="7" customFormat="1" x14ac:dyDescent="0.35"/>
    <row r="120" s="7" customFormat="1" x14ac:dyDescent="0.35"/>
    <row r="121" s="7" customFormat="1" x14ac:dyDescent="0.35"/>
    <row r="122" s="7" customFormat="1" x14ac:dyDescent="0.35"/>
    <row r="123" s="7" customFormat="1" x14ac:dyDescent="0.35"/>
    <row r="124" s="7" customFormat="1" x14ac:dyDescent="0.35"/>
    <row r="125" s="7" customFormat="1" x14ac:dyDescent="0.35"/>
    <row r="126" s="7" customFormat="1" x14ac:dyDescent="0.35"/>
    <row r="127" s="7" customFormat="1" x14ac:dyDescent="0.35"/>
    <row r="128" s="7" customFormat="1" x14ac:dyDescent="0.35"/>
    <row r="129" s="7" customFormat="1" x14ac:dyDescent="0.35"/>
    <row r="130" s="7" customFormat="1" x14ac:dyDescent="0.35"/>
    <row r="131" s="7" customFormat="1" x14ac:dyDescent="0.35"/>
    <row r="132" s="7" customFormat="1" x14ac:dyDescent="0.35"/>
    <row r="133" s="7" customFormat="1" x14ac:dyDescent="0.35"/>
    <row r="134" s="7" customFormat="1" x14ac:dyDescent="0.35"/>
    <row r="135" s="7" customFormat="1" x14ac:dyDescent="0.35"/>
    <row r="136" s="7" customFormat="1" x14ac:dyDescent="0.35"/>
    <row r="137" s="7" customFormat="1" x14ac:dyDescent="0.35"/>
    <row r="138" s="7" customFormat="1" x14ac:dyDescent="0.35"/>
    <row r="139" s="7" customFormat="1" x14ac:dyDescent="0.35"/>
    <row r="140" s="7" customFormat="1" x14ac:dyDescent="0.35"/>
    <row r="141" s="7" customFormat="1" x14ac:dyDescent="0.35"/>
    <row r="142" s="7" customFormat="1" x14ac:dyDescent="0.35"/>
    <row r="143" s="7" customFormat="1" x14ac:dyDescent="0.35"/>
    <row r="144" s="7" customFormat="1" x14ac:dyDescent="0.35"/>
    <row r="145" s="7" customFormat="1" x14ac:dyDescent="0.35"/>
    <row r="146" s="7" customFormat="1" x14ac:dyDescent="0.35"/>
    <row r="147" s="7" customFormat="1" x14ac:dyDescent="0.35"/>
    <row r="148" s="7" customFormat="1" x14ac:dyDescent="0.35"/>
    <row r="149" s="7" customFormat="1" x14ac:dyDescent="0.35"/>
    <row r="150" s="7" customFormat="1" x14ac:dyDescent="0.35"/>
    <row r="151" s="7" customFormat="1" x14ac:dyDescent="0.35"/>
    <row r="152" s="7" customFormat="1" x14ac:dyDescent="0.35"/>
    <row r="153" s="7" customFormat="1" x14ac:dyDescent="0.35"/>
    <row r="154" s="7" customFormat="1" x14ac:dyDescent="0.35"/>
    <row r="155" s="7" customFormat="1" x14ac:dyDescent="0.35"/>
    <row r="156" s="7" customFormat="1" x14ac:dyDescent="0.35"/>
    <row r="157" s="7" customFormat="1" x14ac:dyDescent="0.35"/>
    <row r="158" s="7" customFormat="1" x14ac:dyDescent="0.35"/>
    <row r="159" s="7" customFormat="1" x14ac:dyDescent="0.35"/>
    <row r="160" s="7" customFormat="1" x14ac:dyDescent="0.35"/>
    <row r="161" s="7" customFormat="1" x14ac:dyDescent="0.35"/>
    <row r="162" s="7" customFormat="1" x14ac:dyDescent="0.35"/>
    <row r="163" s="7" customFormat="1" x14ac:dyDescent="0.35"/>
    <row r="164" s="7" customFormat="1" x14ac:dyDescent="0.35"/>
    <row r="165" s="7" customFormat="1" x14ac:dyDescent="0.35"/>
    <row r="166" s="7" customFormat="1" x14ac:dyDescent="0.35"/>
    <row r="167" s="7" customFormat="1" x14ac:dyDescent="0.35"/>
    <row r="168" s="7" customFormat="1" x14ac:dyDescent="0.35"/>
    <row r="169" s="7" customFormat="1" x14ac:dyDescent="0.35"/>
    <row r="170" s="7" customFormat="1" x14ac:dyDescent="0.35"/>
    <row r="171" s="7" customFormat="1" x14ac:dyDescent="0.35"/>
    <row r="172" s="7" customFormat="1" x14ac:dyDescent="0.35"/>
    <row r="173" s="7" customFormat="1" x14ac:dyDescent="0.35"/>
    <row r="174" s="7" customFormat="1" x14ac:dyDescent="0.35"/>
    <row r="175" s="7" customFormat="1" x14ac:dyDescent="0.35"/>
    <row r="176" s="7" customFormat="1" x14ac:dyDescent="0.35"/>
    <row r="177" s="7" customFormat="1" x14ac:dyDescent="0.35"/>
    <row r="178" s="7" customFormat="1" x14ac:dyDescent="0.35"/>
    <row r="179" s="7" customFormat="1" x14ac:dyDescent="0.35"/>
    <row r="180" s="7" customFormat="1" x14ac:dyDescent="0.35"/>
    <row r="181" s="7" customFormat="1" x14ac:dyDescent="0.35"/>
    <row r="182" s="7" customFormat="1" x14ac:dyDescent="0.35"/>
    <row r="183" s="7" customFormat="1" x14ac:dyDescent="0.35"/>
    <row r="184" s="7" customFormat="1" x14ac:dyDescent="0.35"/>
    <row r="185" s="7" customFormat="1" x14ac:dyDescent="0.35"/>
    <row r="186" s="7" customFormat="1" x14ac:dyDescent="0.35"/>
    <row r="187" s="7" customFormat="1" x14ac:dyDescent="0.35"/>
    <row r="188" s="7" customFormat="1" x14ac:dyDescent="0.35"/>
    <row r="189" s="7" customFormat="1" x14ac:dyDescent="0.35"/>
    <row r="190" s="7" customFormat="1" x14ac:dyDescent="0.35"/>
    <row r="191" s="7" customFormat="1" x14ac:dyDescent="0.35"/>
    <row r="192" s="7" customFormat="1" x14ac:dyDescent="0.35"/>
    <row r="193" s="7" customFormat="1" x14ac:dyDescent="0.35"/>
    <row r="194" s="7" customFormat="1" x14ac:dyDescent="0.35"/>
    <row r="195" s="7" customFormat="1" x14ac:dyDescent="0.35"/>
    <row r="196" s="7" customFormat="1" x14ac:dyDescent="0.35"/>
    <row r="197" s="7" customFormat="1" x14ac:dyDescent="0.35"/>
    <row r="198" s="7" customFormat="1" x14ac:dyDescent="0.35"/>
    <row r="199" s="7" customFormat="1" x14ac:dyDescent="0.35"/>
    <row r="200" s="7" customFormat="1" x14ac:dyDescent="0.35"/>
    <row r="201" s="7" customFormat="1" x14ac:dyDescent="0.35"/>
    <row r="202" s="7" customFormat="1" x14ac:dyDescent="0.35"/>
    <row r="203" s="7" customFormat="1" x14ac:dyDescent="0.35"/>
    <row r="204" s="7" customFormat="1" x14ac:dyDescent="0.35"/>
    <row r="205" s="7" customFormat="1" x14ac:dyDescent="0.35"/>
    <row r="206" s="7" customFormat="1" x14ac:dyDescent="0.35"/>
    <row r="207" s="7" customFormat="1" x14ac:dyDescent="0.35"/>
    <row r="208" s="7" customFormat="1" x14ac:dyDescent="0.35"/>
    <row r="209" s="7" customFormat="1" x14ac:dyDescent="0.35"/>
    <row r="210" s="7" customFormat="1" x14ac:dyDescent="0.35"/>
    <row r="211" s="7" customFormat="1" x14ac:dyDescent="0.35"/>
    <row r="212" s="7" customFormat="1" x14ac:dyDescent="0.35"/>
    <row r="213" s="7" customFormat="1" x14ac:dyDescent="0.35"/>
    <row r="214" s="7" customFormat="1" x14ac:dyDescent="0.35"/>
    <row r="215" s="7" customFormat="1" x14ac:dyDescent="0.35"/>
    <row r="216" s="7" customFormat="1" x14ac:dyDescent="0.35"/>
    <row r="217" s="7" customFormat="1" x14ac:dyDescent="0.35"/>
    <row r="218" s="7" customFormat="1" x14ac:dyDescent="0.35"/>
    <row r="219" s="7" customFormat="1" x14ac:dyDescent="0.35"/>
    <row r="220" s="7" customFormat="1" x14ac:dyDescent="0.35"/>
    <row r="221" s="7" customFormat="1" x14ac:dyDescent="0.35"/>
    <row r="222" s="7" customFormat="1" x14ac:dyDescent="0.35"/>
    <row r="223" s="7" customFormat="1" x14ac:dyDescent="0.35"/>
    <row r="224" s="7" customFormat="1" x14ac:dyDescent="0.35"/>
    <row r="225" s="7" customFormat="1" x14ac:dyDescent="0.35"/>
    <row r="226" s="7" customFormat="1" x14ac:dyDescent="0.35"/>
    <row r="227" s="7" customFormat="1" x14ac:dyDescent="0.35"/>
    <row r="228" s="7" customFormat="1" x14ac:dyDescent="0.35"/>
    <row r="229" s="7" customFormat="1" x14ac:dyDescent="0.35"/>
    <row r="230" s="7" customFormat="1" x14ac:dyDescent="0.35"/>
    <row r="231" s="7" customFormat="1" x14ac:dyDescent="0.35"/>
    <row r="232" s="7" customFormat="1" x14ac:dyDescent="0.35"/>
    <row r="233" s="7" customFormat="1" x14ac:dyDescent="0.35"/>
    <row r="234" s="7" customFormat="1" x14ac:dyDescent="0.35"/>
    <row r="235" s="7" customFormat="1" x14ac:dyDescent="0.35"/>
    <row r="236" s="7" customFormat="1" x14ac:dyDescent="0.35"/>
    <row r="237" s="7" customFormat="1" x14ac:dyDescent="0.35"/>
    <row r="238" s="7" customFormat="1" x14ac:dyDescent="0.35"/>
    <row r="239" s="7" customFormat="1" x14ac:dyDescent="0.35"/>
    <row r="240" s="7" customFormat="1" x14ac:dyDescent="0.35"/>
    <row r="241" s="7" customFormat="1" x14ac:dyDescent="0.35"/>
    <row r="242" s="7" customFormat="1" x14ac:dyDescent="0.35"/>
    <row r="243" s="7" customFormat="1" x14ac:dyDescent="0.35"/>
    <row r="244" s="7" customFormat="1" x14ac:dyDescent="0.35"/>
    <row r="245" s="7" customFormat="1" x14ac:dyDescent="0.35"/>
    <row r="246" s="7" customFormat="1" x14ac:dyDescent="0.35"/>
    <row r="247" s="7" customFormat="1" x14ac:dyDescent="0.35"/>
    <row r="248" s="7" customFormat="1" x14ac:dyDescent="0.35"/>
    <row r="249" s="7" customFormat="1" x14ac:dyDescent="0.35"/>
    <row r="250" s="7" customFormat="1" x14ac:dyDescent="0.35"/>
    <row r="251" s="7" customFormat="1" x14ac:dyDescent="0.35"/>
    <row r="252" s="7" customFormat="1" x14ac:dyDescent="0.35"/>
    <row r="253" s="7" customFormat="1" x14ac:dyDescent="0.35"/>
    <row r="254" s="7" customFormat="1" x14ac:dyDescent="0.35"/>
    <row r="255" s="7" customFormat="1" x14ac:dyDescent="0.35"/>
    <row r="256" s="7" customFormat="1" x14ac:dyDescent="0.35"/>
    <row r="257" s="7" customFormat="1" x14ac:dyDescent="0.35"/>
    <row r="258" s="7" customFormat="1" x14ac:dyDescent="0.35"/>
    <row r="259" s="7" customFormat="1" x14ac:dyDescent="0.35"/>
    <row r="260" s="7" customFormat="1" x14ac:dyDescent="0.35"/>
    <row r="261" s="7" customFormat="1" x14ac:dyDescent="0.35"/>
    <row r="262" s="7" customFormat="1" x14ac:dyDescent="0.35"/>
    <row r="263" s="7" customFormat="1" x14ac:dyDescent="0.35"/>
    <row r="264" s="7" customFormat="1" x14ac:dyDescent="0.35"/>
    <row r="265" s="7" customFormat="1" x14ac:dyDescent="0.35"/>
    <row r="266" s="7" customFormat="1" x14ac:dyDescent="0.35"/>
    <row r="267" s="7" customFormat="1" x14ac:dyDescent="0.35"/>
    <row r="268" s="7" customFormat="1" x14ac:dyDescent="0.35"/>
    <row r="269" s="7" customFormat="1" x14ac:dyDescent="0.35"/>
    <row r="270" s="7" customFormat="1" x14ac:dyDescent="0.35"/>
    <row r="271" s="7" customFormat="1" x14ac:dyDescent="0.35"/>
    <row r="272" s="7" customFormat="1" x14ac:dyDescent="0.35"/>
    <row r="273" s="7" customFormat="1" x14ac:dyDescent="0.35"/>
    <row r="274" s="7" customFormat="1" x14ac:dyDescent="0.35"/>
    <row r="275" s="7" customFormat="1" x14ac:dyDescent="0.35"/>
    <row r="276" s="7" customFormat="1" x14ac:dyDescent="0.35"/>
    <row r="277" s="7" customFormat="1" x14ac:dyDescent="0.35"/>
    <row r="278" s="7" customFormat="1" x14ac:dyDescent="0.35"/>
    <row r="279" s="7" customFormat="1" x14ac:dyDescent="0.35"/>
    <row r="280" s="7" customFormat="1" x14ac:dyDescent="0.35"/>
    <row r="281" s="7" customFormat="1" x14ac:dyDescent="0.35"/>
    <row r="282" s="7" customFormat="1" x14ac:dyDescent="0.35"/>
    <row r="283" s="7" customFormat="1" x14ac:dyDescent="0.35"/>
    <row r="284" s="7" customFormat="1" x14ac:dyDescent="0.35"/>
    <row r="285" s="7" customFormat="1" x14ac:dyDescent="0.35"/>
    <row r="286" s="7" customFormat="1" x14ac:dyDescent="0.35"/>
    <row r="287" s="7" customFormat="1" x14ac:dyDescent="0.35"/>
    <row r="288" s="7" customFormat="1" x14ac:dyDescent="0.35"/>
    <row r="289" s="7" customFormat="1" x14ac:dyDescent="0.35"/>
    <row r="290" s="7" customFormat="1" x14ac:dyDescent="0.35"/>
    <row r="291" s="7" customFormat="1" x14ac:dyDescent="0.35"/>
    <row r="292" s="7" customFormat="1" x14ac:dyDescent="0.35"/>
    <row r="293" s="7" customFormat="1" x14ac:dyDescent="0.35"/>
    <row r="294" s="7" customFormat="1" x14ac:dyDescent="0.35"/>
    <row r="295" s="7" customFormat="1" x14ac:dyDescent="0.35"/>
    <row r="296" s="7" customFormat="1" x14ac:dyDescent="0.35"/>
    <row r="297" s="7" customFormat="1" x14ac:dyDescent="0.35"/>
    <row r="298" s="7" customFormat="1" x14ac:dyDescent="0.35"/>
    <row r="299" s="7" customFormat="1" x14ac:dyDescent="0.35"/>
    <row r="300" s="7" customFormat="1" x14ac:dyDescent="0.35"/>
    <row r="301" s="7" customFormat="1" x14ac:dyDescent="0.35"/>
    <row r="302" s="7" customFormat="1" x14ac:dyDescent="0.35"/>
    <row r="303" s="7" customFormat="1" x14ac:dyDescent="0.35"/>
    <row r="304" s="7" customFormat="1" x14ac:dyDescent="0.35"/>
    <row r="305" s="7" customFormat="1" x14ac:dyDescent="0.35"/>
    <row r="306" s="7" customFormat="1" x14ac:dyDescent="0.35"/>
    <row r="307" s="7" customFormat="1" x14ac:dyDescent="0.35"/>
    <row r="308" s="7" customFormat="1" x14ac:dyDescent="0.35"/>
    <row r="309" s="7" customFormat="1" x14ac:dyDescent="0.35"/>
    <row r="310" s="7" customFormat="1" x14ac:dyDescent="0.35"/>
    <row r="311" s="7" customFormat="1" x14ac:dyDescent="0.35"/>
    <row r="312" s="7" customFormat="1" x14ac:dyDescent="0.35"/>
    <row r="313" s="7" customFormat="1" x14ac:dyDescent="0.35"/>
    <row r="314" s="7" customFormat="1" x14ac:dyDescent="0.35"/>
    <row r="315" s="7" customFormat="1" x14ac:dyDescent="0.35"/>
    <row r="316" s="7" customFormat="1" x14ac:dyDescent="0.35"/>
    <row r="317" s="7" customFormat="1" x14ac:dyDescent="0.35"/>
    <row r="318" s="7" customFormat="1" x14ac:dyDescent="0.35"/>
    <row r="319" s="7" customFormat="1" x14ac:dyDescent="0.35"/>
    <row r="320" s="7" customFormat="1" x14ac:dyDescent="0.35"/>
    <row r="321" s="7" customFormat="1" x14ac:dyDescent="0.35"/>
    <row r="322" s="7" customFormat="1" x14ac:dyDescent="0.35"/>
    <row r="323" s="7" customFormat="1" x14ac:dyDescent="0.35"/>
    <row r="324" s="7" customFormat="1" x14ac:dyDescent="0.35"/>
    <row r="325" s="7" customFormat="1" x14ac:dyDescent="0.35"/>
    <row r="326" s="7" customFormat="1" x14ac:dyDescent="0.35"/>
    <row r="327" s="7" customFormat="1" x14ac:dyDescent="0.35"/>
    <row r="328" s="7" customFormat="1" x14ac:dyDescent="0.35"/>
    <row r="329" s="7" customFormat="1" x14ac:dyDescent="0.35"/>
    <row r="330" s="7" customFormat="1" x14ac:dyDescent="0.35"/>
    <row r="331" s="7" customFormat="1" x14ac:dyDescent="0.35"/>
    <row r="332" s="7" customFormat="1" x14ac:dyDescent="0.35"/>
    <row r="333" s="7" customFormat="1" x14ac:dyDescent="0.35"/>
    <row r="334" s="7" customFormat="1" x14ac:dyDescent="0.35"/>
    <row r="335" s="7" customFormat="1" x14ac:dyDescent="0.35"/>
    <row r="336" s="7" customFormat="1" x14ac:dyDescent="0.35"/>
    <row r="337" s="7" customFormat="1" x14ac:dyDescent="0.35"/>
    <row r="338" s="7" customFormat="1" x14ac:dyDescent="0.35"/>
    <row r="339" s="7" customFormat="1" x14ac:dyDescent="0.35"/>
    <row r="340" s="7" customFormat="1" x14ac:dyDescent="0.35"/>
    <row r="341" s="7" customFormat="1" x14ac:dyDescent="0.35"/>
    <row r="342" s="7" customFormat="1" x14ac:dyDescent="0.35"/>
    <row r="343" s="7" customFormat="1" x14ac:dyDescent="0.35"/>
    <row r="344" s="7" customFormat="1" x14ac:dyDescent="0.35"/>
    <row r="345" s="7" customFormat="1" x14ac:dyDescent="0.35"/>
    <row r="346" s="7" customFormat="1" x14ac:dyDescent="0.35"/>
    <row r="347" s="7" customFormat="1" x14ac:dyDescent="0.35"/>
    <row r="348" s="7" customFormat="1" x14ac:dyDescent="0.35"/>
    <row r="349" s="7" customFormat="1" x14ac:dyDescent="0.35"/>
    <row r="350" s="7" customFormat="1" x14ac:dyDescent="0.35"/>
    <row r="351" s="7" customFormat="1" x14ac:dyDescent="0.35"/>
    <row r="352" s="7" customFormat="1" x14ac:dyDescent="0.35"/>
    <row r="353" s="7" customFormat="1" x14ac:dyDescent="0.35"/>
    <row r="354" s="7" customFormat="1" x14ac:dyDescent="0.35"/>
    <row r="355" s="7" customFormat="1" x14ac:dyDescent="0.35"/>
    <row r="356" s="7" customFormat="1" x14ac:dyDescent="0.35"/>
    <row r="357" s="7" customFormat="1" x14ac:dyDescent="0.35"/>
    <row r="358" s="7" customFormat="1" x14ac:dyDescent="0.35"/>
    <row r="359" s="7" customFormat="1" x14ac:dyDescent="0.35"/>
    <row r="360" s="7" customFormat="1" x14ac:dyDescent="0.35"/>
    <row r="361" s="7" customFormat="1" x14ac:dyDescent="0.35"/>
    <row r="362" s="7" customFormat="1" x14ac:dyDescent="0.35"/>
    <row r="363" s="7" customFormat="1" x14ac:dyDescent="0.35"/>
    <row r="364" s="7" customFormat="1" x14ac:dyDescent="0.35"/>
    <row r="365" s="7" customFormat="1" x14ac:dyDescent="0.35"/>
    <row r="366" s="7" customFormat="1" x14ac:dyDescent="0.35"/>
    <row r="367" s="7" customFormat="1" x14ac:dyDescent="0.35"/>
    <row r="368" s="7" customFormat="1" x14ac:dyDescent="0.35"/>
    <row r="369" s="7" customFormat="1" x14ac:dyDescent="0.35"/>
    <row r="370" s="7" customFormat="1" x14ac:dyDescent="0.35"/>
    <row r="371" s="7" customFormat="1" x14ac:dyDescent="0.35"/>
    <row r="372" s="7" customFormat="1" x14ac:dyDescent="0.35"/>
    <row r="373" s="7" customFormat="1" x14ac:dyDescent="0.35"/>
    <row r="374" s="7" customFormat="1" x14ac:dyDescent="0.35"/>
    <row r="375" s="7" customFormat="1" x14ac:dyDescent="0.35"/>
    <row r="376" s="7" customFormat="1" x14ac:dyDescent="0.35"/>
    <row r="377" s="7" customFormat="1" x14ac:dyDescent="0.35"/>
    <row r="378" s="7" customFormat="1" x14ac:dyDescent="0.35"/>
    <row r="379" s="7" customFormat="1" x14ac:dyDescent="0.35"/>
    <row r="380" s="7" customFormat="1" x14ac:dyDescent="0.35"/>
    <row r="381" s="7" customFormat="1" x14ac:dyDescent="0.35"/>
    <row r="382" s="7" customFormat="1" x14ac:dyDescent="0.35"/>
    <row r="383" s="7" customFormat="1" x14ac:dyDescent="0.35"/>
    <row r="384" s="7" customFormat="1" x14ac:dyDescent="0.35"/>
    <row r="385" s="7" customFormat="1" x14ac:dyDescent="0.35"/>
    <row r="386" s="7" customFormat="1" x14ac:dyDescent="0.35"/>
    <row r="387" s="7" customFormat="1" x14ac:dyDescent="0.35"/>
    <row r="388" s="7" customFormat="1" x14ac:dyDescent="0.35"/>
    <row r="389" s="7" customFormat="1" x14ac:dyDescent="0.35"/>
    <row r="390" s="7" customFormat="1" x14ac:dyDescent="0.35"/>
    <row r="391" s="7" customFormat="1" x14ac:dyDescent="0.35"/>
    <row r="392" s="7" customFormat="1" x14ac:dyDescent="0.35"/>
    <row r="393" s="7" customFormat="1" x14ac:dyDescent="0.35"/>
    <row r="394" s="7" customFormat="1" x14ac:dyDescent="0.35"/>
    <row r="395" s="7" customFormat="1" x14ac:dyDescent="0.35"/>
    <row r="396" s="7" customFormat="1" x14ac:dyDescent="0.35"/>
    <row r="397" s="7" customFormat="1" x14ac:dyDescent="0.35"/>
    <row r="398" s="7" customFormat="1" x14ac:dyDescent="0.35"/>
    <row r="399" s="7" customFormat="1" x14ac:dyDescent="0.35"/>
    <row r="400" s="7" customFormat="1" x14ac:dyDescent="0.35"/>
    <row r="401" s="7" customFormat="1" x14ac:dyDescent="0.35"/>
    <row r="402" s="7" customFormat="1" x14ac:dyDescent="0.35"/>
    <row r="403" s="7" customFormat="1" x14ac:dyDescent="0.35"/>
    <row r="404" s="7" customFormat="1" x14ac:dyDescent="0.35"/>
    <row r="405" s="7" customFormat="1" x14ac:dyDescent="0.35"/>
    <row r="406" s="7" customFormat="1" x14ac:dyDescent="0.35"/>
    <row r="407" s="7" customFormat="1" x14ac:dyDescent="0.35"/>
    <row r="408" s="7" customFormat="1" x14ac:dyDescent="0.35"/>
    <row r="409" s="7" customFormat="1" x14ac:dyDescent="0.35"/>
    <row r="410" s="7" customFormat="1" x14ac:dyDescent="0.35"/>
    <row r="411" s="7" customFormat="1" x14ac:dyDescent="0.35"/>
    <row r="412" s="7" customFormat="1" x14ac:dyDescent="0.35"/>
    <row r="413" s="7" customFormat="1" x14ac:dyDescent="0.35"/>
    <row r="414" s="7" customFormat="1" x14ac:dyDescent="0.35"/>
    <row r="415" s="7" customFormat="1" x14ac:dyDescent="0.35"/>
    <row r="416" s="7" customFormat="1" x14ac:dyDescent="0.35"/>
    <row r="417" s="7" customFormat="1" x14ac:dyDescent="0.35"/>
    <row r="418" s="7" customFormat="1" x14ac:dyDescent="0.35"/>
    <row r="419" s="7" customFormat="1" x14ac:dyDescent="0.35"/>
    <row r="420" s="7" customFormat="1" x14ac:dyDescent="0.35"/>
    <row r="421" s="7" customFormat="1" x14ac:dyDescent="0.35"/>
    <row r="422" s="7" customFormat="1" x14ac:dyDescent="0.35"/>
    <row r="423" s="7" customFormat="1" x14ac:dyDescent="0.35"/>
    <row r="424" s="7" customFormat="1" x14ac:dyDescent="0.35"/>
    <row r="425" s="7" customFormat="1" x14ac:dyDescent="0.35"/>
    <row r="426" s="7" customFormat="1" x14ac:dyDescent="0.35"/>
    <row r="427" s="7" customFormat="1" x14ac:dyDescent="0.35"/>
    <row r="428" s="7" customFormat="1" x14ac:dyDescent="0.35"/>
    <row r="429" s="7" customFormat="1" x14ac:dyDescent="0.35"/>
    <row r="430" s="7" customFormat="1" x14ac:dyDescent="0.35"/>
    <row r="431" s="7" customFormat="1" x14ac:dyDescent="0.35"/>
    <row r="432" s="7" customFormat="1" x14ac:dyDescent="0.35"/>
    <row r="433" s="7" customFormat="1" x14ac:dyDescent="0.35"/>
    <row r="434" s="7" customFormat="1" x14ac:dyDescent="0.35"/>
    <row r="435" s="7" customFormat="1" x14ac:dyDescent="0.35"/>
    <row r="436" s="7" customFormat="1" x14ac:dyDescent="0.35"/>
    <row r="437" s="7" customFormat="1" x14ac:dyDescent="0.35"/>
    <row r="438" s="7" customFormat="1" x14ac:dyDescent="0.35"/>
    <row r="439" s="7" customFormat="1" x14ac:dyDescent="0.35"/>
    <row r="440" s="7" customFormat="1" x14ac:dyDescent="0.35"/>
    <row r="441" s="7" customFormat="1" x14ac:dyDescent="0.35"/>
    <row r="442" s="7" customFormat="1" x14ac:dyDescent="0.35"/>
    <row r="443" s="7" customFormat="1" x14ac:dyDescent="0.35"/>
    <row r="444" s="7" customFormat="1" x14ac:dyDescent="0.35"/>
    <row r="445" s="7" customFormat="1" x14ac:dyDescent="0.35"/>
    <row r="446" s="7" customFormat="1" x14ac:dyDescent="0.35"/>
    <row r="447" s="7" customFormat="1" x14ac:dyDescent="0.35"/>
    <row r="448" s="7" customFormat="1" x14ac:dyDescent="0.35"/>
    <row r="449" s="7" customFormat="1" x14ac:dyDescent="0.35"/>
    <row r="450" s="7" customFormat="1" x14ac:dyDescent="0.35"/>
    <row r="451" s="7" customFormat="1" x14ac:dyDescent="0.35"/>
    <row r="452" s="7" customFormat="1" x14ac:dyDescent="0.35"/>
    <row r="453" s="7" customFormat="1" x14ac:dyDescent="0.35"/>
    <row r="454" s="7" customFormat="1" x14ac:dyDescent="0.35"/>
    <row r="455" s="7" customFormat="1" x14ac:dyDescent="0.35"/>
    <row r="456" s="7" customFormat="1" x14ac:dyDescent="0.35"/>
    <row r="457" s="7" customFormat="1" x14ac:dyDescent="0.35"/>
    <row r="458" s="7" customFormat="1" x14ac:dyDescent="0.35"/>
    <row r="459" s="7" customFormat="1" x14ac:dyDescent="0.35"/>
    <row r="460" s="7" customFormat="1" x14ac:dyDescent="0.35"/>
    <row r="461" s="7" customFormat="1" x14ac:dyDescent="0.35"/>
    <row r="462" s="7" customFormat="1" x14ac:dyDescent="0.35"/>
    <row r="463" s="7" customFormat="1" x14ac:dyDescent="0.35"/>
    <row r="464" s="7" customFormat="1" x14ac:dyDescent="0.35"/>
    <row r="465" s="7" customFormat="1" x14ac:dyDescent="0.35"/>
    <row r="466" s="7" customFormat="1" x14ac:dyDescent="0.35"/>
    <row r="467" s="7" customFormat="1" x14ac:dyDescent="0.35"/>
    <row r="468" s="7" customFormat="1" x14ac:dyDescent="0.35"/>
    <row r="469" s="7" customFormat="1" x14ac:dyDescent="0.35"/>
    <row r="470" s="7" customFormat="1" x14ac:dyDescent="0.35"/>
    <row r="471" s="7" customFormat="1" x14ac:dyDescent="0.35"/>
    <row r="472" s="7" customFormat="1" x14ac:dyDescent="0.35"/>
    <row r="473" s="7" customFormat="1" x14ac:dyDescent="0.35"/>
    <row r="474" s="7" customFormat="1" x14ac:dyDescent="0.35"/>
    <row r="475" s="7" customFormat="1" x14ac:dyDescent="0.35"/>
    <row r="476" s="7" customFormat="1" x14ac:dyDescent="0.35"/>
    <row r="477" s="7" customFormat="1" x14ac:dyDescent="0.35"/>
    <row r="478" s="7" customFormat="1" x14ac:dyDescent="0.35"/>
    <row r="479" s="7" customFormat="1" x14ac:dyDescent="0.35"/>
    <row r="480" s="7" customFormat="1" x14ac:dyDescent="0.35"/>
    <row r="481" s="7" customFormat="1" x14ac:dyDescent="0.35"/>
    <row r="482" s="7" customFormat="1" x14ac:dyDescent="0.35"/>
    <row r="483" s="7" customFormat="1" x14ac:dyDescent="0.35"/>
    <row r="484" s="7" customFormat="1" x14ac:dyDescent="0.35"/>
    <row r="485" s="7" customFormat="1" x14ac:dyDescent="0.35"/>
    <row r="486" s="7" customFormat="1" x14ac:dyDescent="0.35"/>
    <row r="487" s="7" customFormat="1" x14ac:dyDescent="0.35"/>
    <row r="488" s="7" customFormat="1" x14ac:dyDescent="0.35"/>
    <row r="489" s="7" customFormat="1" x14ac:dyDescent="0.35"/>
    <row r="490" s="7" customFormat="1" x14ac:dyDescent="0.35"/>
    <row r="491" s="7" customFormat="1" x14ac:dyDescent="0.35"/>
    <row r="492" s="7" customFormat="1" x14ac:dyDescent="0.35"/>
    <row r="493" s="7" customFormat="1" x14ac:dyDescent="0.35"/>
    <row r="494" s="7" customFormat="1" x14ac:dyDescent="0.35"/>
    <row r="495" s="7" customFormat="1" x14ac:dyDescent="0.35"/>
    <row r="496" s="7" customFormat="1" x14ac:dyDescent="0.35"/>
    <row r="497" s="7" customFormat="1" x14ac:dyDescent="0.35"/>
    <row r="498" s="7" customFormat="1" x14ac:dyDescent="0.35"/>
    <row r="499" s="7" customFormat="1" x14ac:dyDescent="0.35"/>
    <row r="500" s="7" customFormat="1" x14ac:dyDescent="0.35"/>
    <row r="501" s="7" customFormat="1" x14ac:dyDescent="0.35"/>
    <row r="502" s="7" customFormat="1" x14ac:dyDescent="0.35"/>
    <row r="503" s="7" customFormat="1" x14ac:dyDescent="0.35"/>
    <row r="504" s="7" customFormat="1" x14ac:dyDescent="0.35"/>
    <row r="505" s="7" customFormat="1" x14ac:dyDescent="0.35"/>
    <row r="506" s="7" customFormat="1" x14ac:dyDescent="0.35"/>
    <row r="507" s="7" customFormat="1" x14ac:dyDescent="0.35"/>
    <row r="508" s="7" customFormat="1" x14ac:dyDescent="0.35"/>
    <row r="509" s="7" customFormat="1" x14ac:dyDescent="0.35"/>
    <row r="510" s="7" customFormat="1" x14ac:dyDescent="0.35"/>
    <row r="511" s="7" customFormat="1" x14ac:dyDescent="0.35"/>
    <row r="512" s="7" customFormat="1" x14ac:dyDescent="0.35"/>
    <row r="513" s="7" customFormat="1" x14ac:dyDescent="0.35"/>
    <row r="514" s="7" customFormat="1" x14ac:dyDescent="0.35"/>
    <row r="515" s="7" customFormat="1" x14ac:dyDescent="0.35"/>
    <row r="516" s="7" customFormat="1" x14ac:dyDescent="0.35"/>
    <row r="517" s="7" customFormat="1" x14ac:dyDescent="0.35"/>
    <row r="518" s="7" customFormat="1" x14ac:dyDescent="0.35"/>
    <row r="519" s="7" customFormat="1" x14ac:dyDescent="0.35"/>
    <row r="520" s="7" customFormat="1" x14ac:dyDescent="0.35"/>
    <row r="521" s="7" customFormat="1" x14ac:dyDescent="0.35"/>
    <row r="522" s="7" customFormat="1" x14ac:dyDescent="0.35"/>
    <row r="523" s="7" customFormat="1" x14ac:dyDescent="0.35"/>
    <row r="524" s="7" customFormat="1" x14ac:dyDescent="0.35"/>
    <row r="525" s="7" customFormat="1" x14ac:dyDescent="0.35"/>
    <row r="526" s="7" customFormat="1" x14ac:dyDescent="0.35"/>
    <row r="527" s="7" customFormat="1" x14ac:dyDescent="0.35"/>
    <row r="528" s="7" customFormat="1" x14ac:dyDescent="0.35"/>
    <row r="529" s="7" customFormat="1" x14ac:dyDescent="0.35"/>
    <row r="530" s="7" customFormat="1" x14ac:dyDescent="0.35"/>
    <row r="531" s="7" customFormat="1" x14ac:dyDescent="0.35"/>
    <row r="532" s="7" customFormat="1" x14ac:dyDescent="0.35"/>
    <row r="533" s="7" customFormat="1" x14ac:dyDescent="0.35"/>
    <row r="534" s="7" customFormat="1" x14ac:dyDescent="0.35"/>
    <row r="535" s="7" customFormat="1" x14ac:dyDescent="0.35"/>
    <row r="536" s="7" customFormat="1" x14ac:dyDescent="0.35"/>
    <row r="537" s="7" customFormat="1" x14ac:dyDescent="0.35"/>
    <row r="538" s="7" customFormat="1" x14ac:dyDescent="0.35"/>
    <row r="539" s="7" customFormat="1" x14ac:dyDescent="0.35"/>
    <row r="540" s="7" customFormat="1" x14ac:dyDescent="0.35"/>
    <row r="541" s="7" customFormat="1" x14ac:dyDescent="0.35"/>
    <row r="542" s="7" customFormat="1" x14ac:dyDescent="0.35"/>
    <row r="543" s="7" customFormat="1" x14ac:dyDescent="0.35"/>
    <row r="544" s="7" customFormat="1" x14ac:dyDescent="0.35"/>
    <row r="545" s="7" customFormat="1" x14ac:dyDescent="0.35"/>
    <row r="546" s="7" customFormat="1" x14ac:dyDescent="0.35"/>
    <row r="547" s="7" customFormat="1" x14ac:dyDescent="0.35"/>
    <row r="548" s="7" customFormat="1" x14ac:dyDescent="0.35"/>
    <row r="549" s="7" customFormat="1" x14ac:dyDescent="0.35"/>
    <row r="550" s="7" customFormat="1" x14ac:dyDescent="0.35"/>
    <row r="551" s="7" customFormat="1" x14ac:dyDescent="0.35"/>
    <row r="552" s="7" customFormat="1" x14ac:dyDescent="0.35"/>
    <row r="553" s="7" customFormat="1" x14ac:dyDescent="0.35"/>
    <row r="554" s="7" customFormat="1" x14ac:dyDescent="0.35"/>
    <row r="555" s="7" customFormat="1" x14ac:dyDescent="0.35"/>
    <row r="556" s="7" customFormat="1" x14ac:dyDescent="0.35"/>
    <row r="557" s="7" customFormat="1" x14ac:dyDescent="0.35"/>
    <row r="558" s="7" customFormat="1" x14ac:dyDescent="0.35"/>
    <row r="559" s="7" customFormat="1" x14ac:dyDescent="0.35"/>
    <row r="560" s="7" customFormat="1" x14ac:dyDescent="0.35"/>
    <row r="561" s="7" customFormat="1" x14ac:dyDescent="0.35"/>
    <row r="562" s="7" customFormat="1" x14ac:dyDescent="0.35"/>
    <row r="563" s="7" customFormat="1" x14ac:dyDescent="0.35"/>
    <row r="564" s="7" customFormat="1" x14ac:dyDescent="0.35"/>
    <row r="565" s="7" customFormat="1" x14ac:dyDescent="0.35"/>
    <row r="566" s="7" customFormat="1" x14ac:dyDescent="0.35"/>
    <row r="567" s="7" customFormat="1" x14ac:dyDescent="0.35"/>
    <row r="568" s="7" customFormat="1" x14ac:dyDescent="0.35"/>
    <row r="569" s="7" customFormat="1" x14ac:dyDescent="0.35"/>
    <row r="570" s="7" customFormat="1" x14ac:dyDescent="0.35"/>
    <row r="571" s="7" customFormat="1" x14ac:dyDescent="0.35"/>
    <row r="572" s="7" customFormat="1" x14ac:dyDescent="0.35"/>
    <row r="573" s="7" customFormat="1" x14ac:dyDescent="0.35"/>
    <row r="574" s="7" customFormat="1" x14ac:dyDescent="0.35"/>
    <row r="575" s="7" customFormat="1" x14ac:dyDescent="0.35"/>
    <row r="576" s="7" customFormat="1" x14ac:dyDescent="0.35"/>
    <row r="577" s="7" customFormat="1" x14ac:dyDescent="0.35"/>
    <row r="578" s="7" customFormat="1" x14ac:dyDescent="0.35"/>
    <row r="579" s="7" customFormat="1" x14ac:dyDescent="0.35"/>
    <row r="580" s="7" customFormat="1" x14ac:dyDescent="0.35"/>
    <row r="581" s="7" customFormat="1" x14ac:dyDescent="0.35"/>
    <row r="582" s="7" customFormat="1" x14ac:dyDescent="0.35"/>
    <row r="583" s="7" customFormat="1" x14ac:dyDescent="0.35"/>
    <row r="584" s="7" customFormat="1" x14ac:dyDescent="0.35"/>
    <row r="585" s="7" customFormat="1" x14ac:dyDescent="0.35"/>
    <row r="586" s="7" customFormat="1" x14ac:dyDescent="0.35"/>
    <row r="587" s="7" customFormat="1" x14ac:dyDescent="0.35"/>
    <row r="588" s="7" customFormat="1" x14ac:dyDescent="0.35"/>
    <row r="589" s="7" customFormat="1" x14ac:dyDescent="0.35"/>
    <row r="590" s="7" customFormat="1" x14ac:dyDescent="0.35"/>
    <row r="591" s="7" customFormat="1" x14ac:dyDescent="0.35"/>
    <row r="592" s="7" customFormat="1" x14ac:dyDescent="0.35"/>
    <row r="593" s="7" customFormat="1" x14ac:dyDescent="0.35"/>
    <row r="594" s="7" customFormat="1" x14ac:dyDescent="0.35"/>
    <row r="595" s="7" customFormat="1" x14ac:dyDescent="0.35"/>
    <row r="596" s="7" customFormat="1" x14ac:dyDescent="0.35"/>
    <row r="597" s="7" customFormat="1" x14ac:dyDescent="0.35"/>
    <row r="598" s="7" customFormat="1" x14ac:dyDescent="0.35"/>
    <row r="599" s="7" customFormat="1" x14ac:dyDescent="0.35"/>
    <row r="600" s="7" customFormat="1" x14ac:dyDescent="0.35"/>
    <row r="601" s="7" customFormat="1" x14ac:dyDescent="0.35"/>
    <row r="602" s="7" customFormat="1" x14ac:dyDescent="0.35"/>
    <row r="603" s="7" customFormat="1" x14ac:dyDescent="0.35"/>
    <row r="604" s="7" customFormat="1" x14ac:dyDescent="0.35"/>
    <row r="605" s="7" customFormat="1" x14ac:dyDescent="0.35"/>
    <row r="606" s="7" customFormat="1" x14ac:dyDescent="0.35"/>
    <row r="607" s="7" customFormat="1" x14ac:dyDescent="0.35"/>
    <row r="608" s="7" customFormat="1" x14ac:dyDescent="0.35"/>
    <row r="609" s="7" customFormat="1" x14ac:dyDescent="0.35"/>
    <row r="610" s="7" customFormat="1" x14ac:dyDescent="0.35"/>
    <row r="611" s="7" customFormat="1" x14ac:dyDescent="0.35"/>
    <row r="612" s="7" customFormat="1" x14ac:dyDescent="0.35"/>
    <row r="613" s="7" customFormat="1" x14ac:dyDescent="0.35"/>
    <row r="614" s="7" customFormat="1" x14ac:dyDescent="0.35"/>
    <row r="615" s="7" customFormat="1" x14ac:dyDescent="0.35"/>
    <row r="616" s="7" customFormat="1" x14ac:dyDescent="0.35"/>
    <row r="617" s="7" customFormat="1" x14ac:dyDescent="0.35"/>
    <row r="618" s="7" customFormat="1" x14ac:dyDescent="0.35"/>
    <row r="619" s="7" customFormat="1" x14ac:dyDescent="0.35"/>
    <row r="620" s="7" customFormat="1" x14ac:dyDescent="0.35"/>
    <row r="621" s="7" customFormat="1" x14ac:dyDescent="0.35"/>
    <row r="622" s="7" customFormat="1" x14ac:dyDescent="0.35"/>
    <row r="623" s="7" customFormat="1" x14ac:dyDescent="0.35"/>
    <row r="624" s="7" customFormat="1" x14ac:dyDescent="0.35"/>
  </sheetData>
  <sheetProtection algorithmName="SHA-512" hashValue="COF/IWQXiwZYq+4iGJrznTFIS5nbHk4LW4jwYmmFlrsAPUX/L9p7jtYvfCif95bqruLqhx3OhcbCoLuX58sRRw==" saltValue="K0ccRfmuaFAjNRGdWM0ZvQ==" spinCount="100000" sheet="1" formatCells="0" formatColumns="0" formatRows="0" insertHyperlinks="0" pivotTables="0"/>
  <mergeCells count="21">
    <mergeCell ref="B19:V19"/>
    <mergeCell ref="B20:V20"/>
    <mergeCell ref="B21:V21"/>
    <mergeCell ref="B13:V13"/>
    <mergeCell ref="B14:V14"/>
    <mergeCell ref="B15:V15"/>
    <mergeCell ref="B16:V16"/>
    <mergeCell ref="B17:V17"/>
    <mergeCell ref="B18:V18"/>
    <mergeCell ref="B12:V12"/>
    <mergeCell ref="A1:V1"/>
    <mergeCell ref="B2:V2"/>
    <mergeCell ref="B3:V3"/>
    <mergeCell ref="B4:V4"/>
    <mergeCell ref="B5:V5"/>
    <mergeCell ref="B6:V6"/>
    <mergeCell ref="B7:V7"/>
    <mergeCell ref="B8:V8"/>
    <mergeCell ref="B9:V9"/>
    <mergeCell ref="B10:V10"/>
    <mergeCell ref="B11:V11"/>
  </mergeCells>
  <pageMargins left="0.25" right="0.25" top="0.75" bottom="0.75" header="0.3" footer="0.3"/>
  <pageSetup scale="82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W571"/>
  <sheetViews>
    <sheetView showGridLines="0" zoomScale="75" zoomScaleNormal="100" zoomScalePageLayoutView="70" workbookViewId="0">
      <selection activeCell="U7" sqref="U7"/>
    </sheetView>
  </sheetViews>
  <sheetFormatPr defaultColWidth="8.81640625" defaultRowHeight="14.5" x14ac:dyDescent="0.35"/>
  <cols>
    <col min="1" max="1" width="8.26953125" style="1" customWidth="1"/>
    <col min="2" max="2" width="12.6328125" style="1" customWidth="1"/>
    <col min="3" max="3" width="12.54296875" style="1" customWidth="1"/>
    <col min="4" max="4" width="10.6328125" style="1" bestFit="1" customWidth="1"/>
    <col min="5" max="5" width="10.90625" style="1" customWidth="1"/>
    <col min="6" max="9" width="17.453125" style="1" customWidth="1"/>
    <col min="10" max="13" width="8.81640625" style="1"/>
    <col min="14" max="14" width="1.453125" style="1" customWidth="1"/>
    <col min="15" max="15" width="11.453125" style="1" customWidth="1"/>
    <col min="16" max="16" width="13.6328125" style="1" customWidth="1"/>
    <col min="17" max="17" width="13.36328125" style="1" customWidth="1"/>
    <col min="18" max="18" width="15.81640625" style="1" customWidth="1"/>
    <col min="19" max="23" width="15.81640625" style="12" customWidth="1"/>
    <col min="24" max="257" width="8.81640625" style="12"/>
  </cols>
  <sheetData>
    <row r="1" spans="1:24" ht="10" customHeight="1" x14ac:dyDescent="0.35">
      <c r="S1" s="1"/>
      <c r="T1" s="1"/>
      <c r="U1" s="1"/>
      <c r="V1" s="1"/>
      <c r="W1" s="1"/>
      <c r="X1" s="1"/>
    </row>
    <row r="2" spans="1:24" ht="21" x14ac:dyDescent="0.5">
      <c r="A2" s="217" t="s">
        <v>15</v>
      </c>
      <c r="B2" s="217"/>
      <c r="C2" s="217"/>
      <c r="D2" s="218" t="str">
        <f>AllData!A4</f>
        <v>#1: Self-Esteem Group</v>
      </c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11"/>
      <c r="S2" s="1"/>
      <c r="T2" s="1"/>
      <c r="U2" s="1"/>
      <c r="V2" s="1"/>
      <c r="W2" s="1"/>
      <c r="X2" s="1"/>
    </row>
    <row r="3" spans="1:24" x14ac:dyDescent="0.35">
      <c r="S3" s="1"/>
      <c r="T3" s="1"/>
      <c r="U3" s="1"/>
      <c r="V3" s="1"/>
      <c r="W3" s="1"/>
      <c r="X3" s="1"/>
    </row>
    <row r="4" spans="1:24" ht="15" thickBot="1" x14ac:dyDescent="0.4">
      <c r="S4" s="1"/>
      <c r="T4" s="1"/>
      <c r="U4" s="1"/>
      <c r="V4" s="1"/>
      <c r="W4" s="1"/>
      <c r="X4" s="1"/>
    </row>
    <row r="5" spans="1:24" ht="25.5" customHeight="1" thickBot="1" x14ac:dyDescent="0.4">
      <c r="B5" s="221" t="s">
        <v>17</v>
      </c>
      <c r="C5" s="223" t="s">
        <v>18</v>
      </c>
      <c r="D5" s="225" t="s">
        <v>36</v>
      </c>
      <c r="E5" s="226"/>
      <c r="F5" s="226"/>
      <c r="G5" s="226"/>
      <c r="H5" s="226"/>
      <c r="I5" s="227"/>
      <c r="O5" s="52"/>
      <c r="P5" s="53"/>
      <c r="Q5" s="53"/>
      <c r="S5" s="1"/>
      <c r="T5" s="1"/>
      <c r="U5" s="1"/>
      <c r="V5" s="1"/>
      <c r="W5" s="1"/>
      <c r="X5" s="1"/>
    </row>
    <row r="6" spans="1:24" ht="29.5" thickBot="1" x14ac:dyDescent="0.4">
      <c r="B6" s="222"/>
      <c r="C6" s="224"/>
      <c r="D6" s="110" t="s">
        <v>16</v>
      </c>
      <c r="E6" s="111" t="str">
        <f>AllData!F5</f>
        <v>All</v>
      </c>
      <c r="F6" s="112" t="str">
        <f>AllData!B5</f>
        <v>Black/ African American</v>
      </c>
      <c r="G6" s="112" t="str">
        <f>AllData!C5</f>
        <v>Hispanic/ Latinx</v>
      </c>
      <c r="H6" s="136" t="str">
        <f>AllData!D5</f>
        <v>White/ Caucasian</v>
      </c>
      <c r="I6" s="113" t="str">
        <f>AllData!E5</f>
        <v>Other</v>
      </c>
      <c r="O6" s="23"/>
      <c r="P6" s="54"/>
      <c r="Q6" s="54"/>
      <c r="S6" s="1"/>
      <c r="T6" s="1"/>
      <c r="U6" s="1"/>
      <c r="V6" s="1"/>
      <c r="W6" s="1"/>
      <c r="X6" s="1"/>
    </row>
    <row r="7" spans="1:24" ht="15.5" x14ac:dyDescent="0.35">
      <c r="B7" s="17">
        <f>AllData!F7</f>
        <v>29</v>
      </c>
      <c r="C7" s="13">
        <f>AllData!K7</f>
        <v>22</v>
      </c>
      <c r="D7" s="137" t="str">
        <f>AllData!A7</f>
        <v>September</v>
      </c>
      <c r="E7" s="49">
        <f>AllData!L7</f>
        <v>0.75862068965517238</v>
      </c>
      <c r="F7" s="50">
        <f>AllData!N7</f>
        <v>0.9</v>
      </c>
      <c r="G7" s="50">
        <f>AllData!P7</f>
        <v>0.6</v>
      </c>
      <c r="H7" s="51">
        <f>AllData!R7</f>
        <v>0.81818181818181823</v>
      </c>
      <c r="I7" s="72">
        <f>AllData!T7</f>
        <v>0.33333333333333331</v>
      </c>
      <c r="O7" s="23"/>
      <c r="P7" s="54"/>
      <c r="Q7" s="54"/>
      <c r="S7" s="1"/>
      <c r="T7" s="1"/>
      <c r="U7" s="1"/>
      <c r="V7" s="1"/>
      <c r="W7" s="1"/>
      <c r="X7" s="1"/>
    </row>
    <row r="8" spans="1:24" ht="15.5" x14ac:dyDescent="0.35">
      <c r="B8" s="103">
        <f>AllData!F8</f>
        <v>31</v>
      </c>
      <c r="C8" s="109">
        <f>AllData!K8</f>
        <v>25</v>
      </c>
      <c r="D8" s="138" t="str">
        <f>AllData!A8</f>
        <v>October</v>
      </c>
      <c r="E8" s="105">
        <f>AllData!L8</f>
        <v>0.80645161290322576</v>
      </c>
      <c r="F8" s="107">
        <f>AllData!N8</f>
        <v>0.9</v>
      </c>
      <c r="G8" s="107">
        <f>AllData!P8</f>
        <v>0.83333333333333337</v>
      </c>
      <c r="H8" s="108">
        <f>AllData!R8</f>
        <v>0.83333333333333337</v>
      </c>
      <c r="I8" s="106">
        <f>AllData!T8</f>
        <v>0.33333333333333331</v>
      </c>
      <c r="O8" s="23"/>
      <c r="P8" s="54"/>
      <c r="Q8" s="54"/>
      <c r="S8" s="1"/>
      <c r="T8" s="1"/>
      <c r="U8" s="1"/>
      <c r="V8" s="1"/>
      <c r="W8" s="1"/>
      <c r="X8" s="1"/>
    </row>
    <row r="9" spans="1:24" ht="15.5" x14ac:dyDescent="0.35">
      <c r="B9" s="17">
        <f>AllData!F9</f>
        <v>33</v>
      </c>
      <c r="C9" s="13">
        <f>AllData!K9</f>
        <v>25</v>
      </c>
      <c r="D9" s="139" t="str">
        <f>AllData!A9</f>
        <v>November</v>
      </c>
      <c r="E9" s="49">
        <f>AllData!L9</f>
        <v>0.75757575757575757</v>
      </c>
      <c r="F9" s="50">
        <f>AllData!N9</f>
        <v>0.8</v>
      </c>
      <c r="G9" s="50">
        <f>AllData!P9</f>
        <v>0.7142857142857143</v>
      </c>
      <c r="H9" s="51">
        <f>AllData!R9</f>
        <v>0.83333333333333337</v>
      </c>
      <c r="I9" s="72">
        <f>AllData!T9</f>
        <v>0.5</v>
      </c>
      <c r="O9" s="23"/>
      <c r="P9" s="54"/>
      <c r="Q9" s="54"/>
      <c r="S9" s="1"/>
      <c r="T9" s="1"/>
      <c r="U9" s="1"/>
      <c r="V9" s="1"/>
      <c r="W9" s="1"/>
      <c r="X9" s="1"/>
    </row>
    <row r="10" spans="1:24" ht="15.5" x14ac:dyDescent="0.35">
      <c r="B10" s="103">
        <f>AllData!F10</f>
        <v>31</v>
      </c>
      <c r="C10" s="109">
        <f>AllData!K10</f>
        <v>24</v>
      </c>
      <c r="D10" s="140" t="str">
        <f>AllData!A10</f>
        <v>December</v>
      </c>
      <c r="E10" s="105">
        <f>AllData!L10</f>
        <v>0.77419354838709675</v>
      </c>
      <c r="F10" s="107">
        <f>AllData!N10</f>
        <v>0.88888888888888884</v>
      </c>
      <c r="G10" s="107">
        <f>AllData!P10</f>
        <v>0.83333333333333337</v>
      </c>
      <c r="H10" s="108">
        <f>AllData!R10</f>
        <v>0.81818181818181823</v>
      </c>
      <c r="I10" s="106">
        <f>AllData!T10</f>
        <v>0.4</v>
      </c>
      <c r="O10" s="23"/>
      <c r="P10" s="54"/>
      <c r="Q10" s="54"/>
      <c r="S10" s="1"/>
      <c r="T10" s="1"/>
      <c r="U10" s="1"/>
      <c r="V10" s="1"/>
      <c r="W10" s="1"/>
      <c r="X10" s="1"/>
    </row>
    <row r="11" spans="1:24" ht="15.5" x14ac:dyDescent="0.35">
      <c r="B11" s="17">
        <f>AllData!F11</f>
        <v>32</v>
      </c>
      <c r="C11" s="13">
        <f>AllData!K11</f>
        <v>22</v>
      </c>
      <c r="D11" s="139" t="str">
        <f>AllData!A11</f>
        <v>January</v>
      </c>
      <c r="E11" s="49">
        <f>AllData!L11</f>
        <v>0.6875</v>
      </c>
      <c r="F11" s="50">
        <f>AllData!N11</f>
        <v>0.8</v>
      </c>
      <c r="G11" s="50">
        <f>AllData!P11</f>
        <v>0.66666666666666663</v>
      </c>
      <c r="H11" s="51">
        <f>AllData!R11</f>
        <v>0.75</v>
      </c>
      <c r="I11" s="72">
        <f>AllData!T11</f>
        <v>0.25</v>
      </c>
      <c r="O11" s="23"/>
      <c r="P11" s="54"/>
      <c r="Q11" s="54"/>
      <c r="S11" s="1"/>
      <c r="T11" s="1"/>
      <c r="U11" s="1"/>
      <c r="V11" s="1"/>
      <c r="W11" s="1"/>
      <c r="X11" s="1"/>
    </row>
    <row r="12" spans="1:24" ht="15.5" x14ac:dyDescent="0.35">
      <c r="B12" s="103">
        <f>AllData!F12</f>
        <v>32</v>
      </c>
      <c r="C12" s="109">
        <f>AllData!K12</f>
        <v>24</v>
      </c>
      <c r="D12" s="138" t="str">
        <f>AllData!A12</f>
        <v>February</v>
      </c>
      <c r="E12" s="105">
        <f>AllData!L12</f>
        <v>0.75</v>
      </c>
      <c r="F12" s="107">
        <f>AllData!N12</f>
        <v>0.81818181818181823</v>
      </c>
      <c r="G12" s="107">
        <f>AllData!P12</f>
        <v>0.5714285714285714</v>
      </c>
      <c r="H12" s="108">
        <f>AllData!R12</f>
        <v>0.90909090909090906</v>
      </c>
      <c r="I12" s="158">
        <f>AllData!T12</f>
        <v>0.33333333333333331</v>
      </c>
      <c r="O12" s="23"/>
      <c r="P12" s="54"/>
      <c r="Q12" s="54"/>
      <c r="S12" s="1"/>
      <c r="T12" s="1"/>
      <c r="U12" s="1"/>
      <c r="V12" s="1"/>
      <c r="W12" s="1"/>
      <c r="X12" s="1"/>
    </row>
    <row r="13" spans="1:24" ht="15.5" x14ac:dyDescent="0.35">
      <c r="B13" s="17">
        <f>AllData!F13</f>
        <v>34</v>
      </c>
      <c r="C13" s="13">
        <f>AllData!K13</f>
        <v>26</v>
      </c>
      <c r="D13" s="137" t="str">
        <f>AllData!A13</f>
        <v xml:space="preserve">March </v>
      </c>
      <c r="E13" s="49">
        <f>AllData!L13</f>
        <v>0.76470588235294112</v>
      </c>
      <c r="F13" s="50">
        <f>AllData!N13</f>
        <v>0.90909090909090906</v>
      </c>
      <c r="G13" s="50">
        <f>AllData!P13</f>
        <v>0.625</v>
      </c>
      <c r="H13" s="51">
        <f>AllData!R13</f>
        <v>0.81818181818181823</v>
      </c>
      <c r="I13" s="72">
        <f>AllData!T13</f>
        <v>0.5</v>
      </c>
      <c r="O13" s="23"/>
      <c r="P13" s="54"/>
      <c r="Q13" s="54"/>
      <c r="S13" s="1"/>
      <c r="T13" s="1"/>
      <c r="U13" s="1"/>
      <c r="V13" s="1"/>
      <c r="W13" s="1"/>
      <c r="X13" s="1"/>
    </row>
    <row r="14" spans="1:24" ht="15.5" x14ac:dyDescent="0.35">
      <c r="B14" s="103">
        <f>AllData!F14</f>
        <v>34</v>
      </c>
      <c r="C14" s="109">
        <f>AllData!K14</f>
        <v>27</v>
      </c>
      <c r="D14" s="138" t="str">
        <f>AllData!A14</f>
        <v>April</v>
      </c>
      <c r="E14" s="105">
        <f>AllData!L14</f>
        <v>0.79411764705882348</v>
      </c>
      <c r="F14" s="107">
        <f>AllData!N14</f>
        <v>0.9</v>
      </c>
      <c r="G14" s="107">
        <f>AllData!P14</f>
        <v>0.625</v>
      </c>
      <c r="H14" s="108">
        <f>AllData!R14</f>
        <v>0.84615384615384615</v>
      </c>
      <c r="I14" s="106">
        <f>AllData!T14</f>
        <v>0.66666666666666663</v>
      </c>
      <c r="O14" s="23"/>
      <c r="P14" s="54"/>
      <c r="Q14" s="54"/>
      <c r="S14" s="1"/>
      <c r="T14" s="1"/>
      <c r="U14" s="1"/>
      <c r="V14" s="1"/>
      <c r="W14" s="1"/>
      <c r="X14" s="1"/>
    </row>
    <row r="15" spans="1:24" ht="15.5" x14ac:dyDescent="0.35">
      <c r="B15" s="17">
        <f>AllData!F15</f>
        <v>31</v>
      </c>
      <c r="C15" s="13">
        <f>AllData!K15</f>
        <v>23</v>
      </c>
      <c r="D15" s="139" t="str">
        <f>AllData!A15</f>
        <v>May</v>
      </c>
      <c r="E15" s="49">
        <f>AllData!L15</f>
        <v>0.74193548387096775</v>
      </c>
      <c r="F15" s="50">
        <f>AllData!N15</f>
        <v>0.875</v>
      </c>
      <c r="G15" s="50">
        <f>AllData!P15</f>
        <v>0.5714285714285714</v>
      </c>
      <c r="H15" s="51">
        <f>AllData!R15</f>
        <v>0.84615384615384615</v>
      </c>
      <c r="I15" s="72">
        <f>AllData!T15</f>
        <v>0.33333333333333331</v>
      </c>
      <c r="O15" s="23"/>
      <c r="P15" s="54"/>
      <c r="Q15" s="54"/>
      <c r="S15" s="1"/>
      <c r="T15" s="1"/>
      <c r="U15" s="1"/>
      <c r="V15" s="1"/>
      <c r="W15" s="1"/>
      <c r="X15" s="1"/>
    </row>
    <row r="16" spans="1:24" ht="16" thickBot="1" x14ac:dyDescent="0.4">
      <c r="B16" s="159">
        <f>AllData!F16</f>
        <v>32</v>
      </c>
      <c r="C16" s="141">
        <f>AllData!K16</f>
        <v>25</v>
      </c>
      <c r="D16" s="142" t="str">
        <f>AllData!A16</f>
        <v>June</v>
      </c>
      <c r="E16" s="143">
        <f>AllData!L16</f>
        <v>0.78125</v>
      </c>
      <c r="F16" s="144">
        <f>AllData!N16</f>
        <v>1</v>
      </c>
      <c r="G16" s="144">
        <f>AllData!P16</f>
        <v>0.5714285714285714</v>
      </c>
      <c r="H16" s="145">
        <f>AllData!R16</f>
        <v>0.91666666666666663</v>
      </c>
      <c r="I16" s="158">
        <f>AllData!T16</f>
        <v>0.4</v>
      </c>
      <c r="O16" s="55"/>
      <c r="P16" s="56"/>
      <c r="Q16" s="56"/>
      <c r="S16" s="1"/>
      <c r="T16" s="1"/>
      <c r="U16" s="1"/>
      <c r="V16" s="1"/>
      <c r="W16" s="1"/>
      <c r="X16" s="1"/>
    </row>
    <row r="17" spans="2:24" ht="16" thickBot="1" x14ac:dyDescent="0.4">
      <c r="B17" s="73">
        <f>IFERROR(AVERAGEIF(B7:B16,"&gt;0"), " ")</f>
        <v>31.9</v>
      </c>
      <c r="C17" s="16">
        <f>IFERROR(AVERAGEIF(C7:C16,"&gt;0"), " ")</f>
        <v>24.3</v>
      </c>
      <c r="D17" s="170" t="s">
        <v>20</v>
      </c>
      <c r="E17" s="169">
        <f>IFERROR(AVERAGE(E7:E16), " ")</f>
        <v>0.76163506218039845</v>
      </c>
      <c r="F17" s="74">
        <f>IFERROR(AVERAGE(F7:F16), " ")</f>
        <v>0.87911616161616168</v>
      </c>
      <c r="G17" s="74">
        <f t="shared" ref="G17:I17" si="0">IFERROR(AVERAGE(G7:G16), " ")</f>
        <v>0.66119047619047611</v>
      </c>
      <c r="H17" s="74">
        <f t="shared" si="0"/>
        <v>0.83892773892773886</v>
      </c>
      <c r="I17" s="168">
        <f t="shared" si="0"/>
        <v>0.40499999999999997</v>
      </c>
      <c r="S17" s="1"/>
      <c r="T17" s="1"/>
      <c r="U17" s="1"/>
      <c r="V17" s="1"/>
      <c r="W17" s="1"/>
      <c r="X17" s="1"/>
    </row>
    <row r="18" spans="2:24" x14ac:dyDescent="0.35">
      <c r="S18" s="1"/>
      <c r="T18" s="1"/>
      <c r="U18" s="1"/>
      <c r="V18" s="1"/>
      <c r="W18" s="1"/>
      <c r="X18" s="1"/>
    </row>
    <row r="19" spans="2:24" x14ac:dyDescent="0.35">
      <c r="S19" s="1"/>
      <c r="T19" s="1"/>
      <c r="U19" s="1"/>
      <c r="V19" s="1"/>
      <c r="W19" s="1"/>
      <c r="X19" s="1"/>
    </row>
    <row r="20" spans="2:24" x14ac:dyDescent="0.35">
      <c r="S20" s="1"/>
      <c r="T20" s="1"/>
      <c r="U20" s="1"/>
      <c r="V20" s="1"/>
      <c r="W20" s="1"/>
      <c r="X20" s="1"/>
    </row>
    <row r="21" spans="2:24" x14ac:dyDescent="0.35">
      <c r="S21" s="1"/>
      <c r="T21" s="1"/>
      <c r="U21" s="1"/>
      <c r="V21" s="1"/>
      <c r="W21" s="1"/>
      <c r="X21" s="1"/>
    </row>
    <row r="22" spans="2:24" x14ac:dyDescent="0.35">
      <c r="S22" s="1"/>
      <c r="T22" s="1"/>
      <c r="U22" s="1"/>
      <c r="V22" s="1"/>
      <c r="W22" s="1"/>
      <c r="X22" s="1"/>
    </row>
    <row r="23" spans="2:24" x14ac:dyDescent="0.35">
      <c r="S23" s="1"/>
      <c r="T23" s="1"/>
      <c r="U23" s="1"/>
      <c r="V23" s="1"/>
      <c r="W23" s="1"/>
      <c r="X23" s="1"/>
    </row>
    <row r="24" spans="2:24" x14ac:dyDescent="0.35">
      <c r="S24" s="1"/>
      <c r="T24" s="1"/>
      <c r="U24" s="1"/>
      <c r="V24" s="1"/>
      <c r="W24" s="1"/>
      <c r="X24" s="1"/>
    </row>
    <row r="25" spans="2:24" x14ac:dyDescent="0.35">
      <c r="S25" s="1"/>
      <c r="T25" s="1"/>
      <c r="U25" s="1"/>
      <c r="V25" s="1"/>
      <c r="W25" s="1"/>
      <c r="X25" s="1"/>
    </row>
    <row r="26" spans="2:24" x14ac:dyDescent="0.35">
      <c r="S26" s="1"/>
      <c r="T26" s="1"/>
      <c r="U26" s="1"/>
      <c r="V26" s="1"/>
      <c r="W26" s="1"/>
      <c r="X26" s="1"/>
    </row>
    <row r="27" spans="2:24" ht="15.5" x14ac:dyDescent="0.35">
      <c r="K27" s="52"/>
      <c r="L27" s="53"/>
      <c r="S27" s="1"/>
      <c r="T27" s="1"/>
      <c r="U27" s="1"/>
      <c r="V27" s="1"/>
      <c r="W27" s="1"/>
      <c r="X27" s="1"/>
    </row>
    <row r="28" spans="2:24" ht="15.5" x14ac:dyDescent="0.35">
      <c r="K28" s="23"/>
      <c r="L28" s="54"/>
      <c r="S28" s="1"/>
      <c r="T28" s="1"/>
      <c r="U28" s="1"/>
      <c r="V28" s="1"/>
      <c r="W28" s="1"/>
      <c r="X28" s="1"/>
    </row>
    <row r="29" spans="2:24" ht="15.5" x14ac:dyDescent="0.35">
      <c r="K29" s="23"/>
      <c r="L29" s="54"/>
      <c r="S29" s="1"/>
      <c r="T29" s="1"/>
      <c r="U29" s="1"/>
      <c r="V29" s="1"/>
      <c r="W29" s="1"/>
      <c r="X29" s="1"/>
    </row>
    <row r="30" spans="2:24" ht="15.5" x14ac:dyDescent="0.35">
      <c r="K30" s="23"/>
      <c r="L30" s="54"/>
      <c r="S30" s="1"/>
      <c r="T30" s="1"/>
      <c r="U30" s="1"/>
      <c r="V30" s="1"/>
      <c r="W30" s="1"/>
      <c r="X30" s="1"/>
    </row>
    <row r="31" spans="2:24" ht="15.5" x14ac:dyDescent="0.35">
      <c r="K31" s="23"/>
      <c r="L31" s="54"/>
      <c r="S31" s="1"/>
      <c r="T31" s="1"/>
      <c r="U31" s="1"/>
      <c r="V31" s="1"/>
      <c r="W31" s="1"/>
      <c r="X31" s="1"/>
    </row>
    <row r="32" spans="2:24" ht="15.5" x14ac:dyDescent="0.35">
      <c r="K32" s="23"/>
      <c r="L32" s="54"/>
      <c r="S32" s="1"/>
      <c r="T32" s="1"/>
      <c r="U32" s="1"/>
      <c r="V32" s="1"/>
      <c r="W32" s="1"/>
      <c r="X32" s="1"/>
    </row>
    <row r="33" spans="1:24" ht="15.5" x14ac:dyDescent="0.35">
      <c r="K33" s="23"/>
      <c r="L33" s="54"/>
      <c r="S33" s="1"/>
      <c r="T33" s="1"/>
      <c r="U33" s="1"/>
      <c r="V33" s="1"/>
      <c r="W33" s="1"/>
      <c r="X33" s="1"/>
    </row>
    <row r="34" spans="1:24" ht="15.5" x14ac:dyDescent="0.35">
      <c r="K34" s="23"/>
      <c r="L34" s="54"/>
      <c r="S34" s="1"/>
      <c r="T34" s="1"/>
      <c r="U34" s="1"/>
      <c r="V34" s="1"/>
      <c r="W34" s="1"/>
      <c r="X34" s="1"/>
    </row>
    <row r="35" spans="1:24" ht="15.5" x14ac:dyDescent="0.35">
      <c r="K35" s="23"/>
      <c r="L35" s="54"/>
      <c r="S35" s="1"/>
      <c r="T35" s="1"/>
      <c r="U35" s="1"/>
      <c r="V35" s="1"/>
      <c r="W35" s="1"/>
      <c r="X35" s="1"/>
    </row>
    <row r="36" spans="1:24" ht="15.5" x14ac:dyDescent="0.35">
      <c r="K36" s="23"/>
      <c r="L36" s="54"/>
      <c r="S36" s="1"/>
      <c r="T36" s="1"/>
      <c r="U36" s="1"/>
      <c r="V36" s="1"/>
      <c r="W36" s="1"/>
      <c r="X36" s="1"/>
    </row>
    <row r="37" spans="1:24" ht="15.5" x14ac:dyDescent="0.35">
      <c r="K37" s="23"/>
      <c r="L37" s="54"/>
      <c r="S37" s="1"/>
      <c r="T37" s="1"/>
      <c r="U37" s="1"/>
      <c r="V37" s="1"/>
      <c r="W37" s="1"/>
      <c r="X37" s="1"/>
    </row>
    <row r="38" spans="1:24" ht="15.5" x14ac:dyDescent="0.35">
      <c r="K38" s="55"/>
      <c r="L38" s="56"/>
      <c r="S38" s="1"/>
      <c r="T38" s="1"/>
      <c r="U38" s="1"/>
      <c r="V38" s="1"/>
      <c r="W38" s="1"/>
      <c r="X38" s="1"/>
    </row>
    <row r="39" spans="1:24" x14ac:dyDescent="0.35">
      <c r="S39" s="1"/>
      <c r="T39" s="1"/>
      <c r="U39" s="1"/>
      <c r="V39" s="1"/>
      <c r="W39" s="1"/>
      <c r="X39" s="1"/>
    </row>
    <row r="40" spans="1:24" x14ac:dyDescent="0.35">
      <c r="S40" s="1"/>
      <c r="T40" s="1"/>
      <c r="U40" s="1"/>
      <c r="V40" s="1"/>
      <c r="W40" s="1"/>
      <c r="X40" s="1"/>
    </row>
    <row r="41" spans="1:24" x14ac:dyDescent="0.35">
      <c r="S41" s="1"/>
      <c r="T41" s="1"/>
      <c r="U41" s="1"/>
      <c r="V41" s="1"/>
      <c r="W41" s="1"/>
      <c r="X41" s="1"/>
    </row>
    <row r="42" spans="1:24" s="12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12" customForma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12" customFormat="1" ht="23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12" customForma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12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12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12" customForma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12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2" customForma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2" customForma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12" customForma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12" customForma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12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2" customForma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12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12" customForma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2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12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12" customForma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2" customForma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12" customForma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12" customForma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2" customForma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12" customForma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2" customForma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2" customForma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" customForma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" customForma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2" customForma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" customForma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" customForma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" customForma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" customForma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</sheetData>
  <sheetProtection algorithmName="SHA-512" hashValue="vSKQQzfNw4VuzGwXYAwR1IZQVm5ln/n9EKPKjh8l1Nwfa3mkYumzXPx/KPaxjFqS+vIacpjpHGmvrZjc+Zd3Jw==" saltValue="dEP6qAN9GDPiYn2jhzmV7g==" spinCount="100000" sheet="1" formatCells="0" formatColumns="0" formatRows="0" insertHyperlinks="0" pivotTables="0"/>
  <mergeCells count="5">
    <mergeCell ref="A2:C2"/>
    <mergeCell ref="D2:N2"/>
    <mergeCell ref="B5:B6"/>
    <mergeCell ref="C5:C6"/>
    <mergeCell ref="D5:I5"/>
  </mergeCells>
  <pageMargins left="0.25" right="0.25" top="0.75" bottom="0.75" header="0.3" footer="0.3"/>
  <pageSetup scale="6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E405-8566-4C67-B2D9-41BC5B326921}">
  <sheetPr>
    <tabColor theme="3" tint="0.39997558519241921"/>
    <pageSetUpPr fitToPage="1"/>
  </sheetPr>
  <dimension ref="A1:IW571"/>
  <sheetViews>
    <sheetView showGridLines="0" zoomScaleNormal="100" zoomScalePageLayoutView="70" workbookViewId="0">
      <selection activeCell="P7" sqref="P7"/>
    </sheetView>
  </sheetViews>
  <sheetFormatPr defaultColWidth="8.81640625" defaultRowHeight="14.5" x14ac:dyDescent="0.35"/>
  <cols>
    <col min="1" max="1" width="8.26953125" style="1" customWidth="1"/>
    <col min="2" max="2" width="12.6328125" style="1" customWidth="1"/>
    <col min="3" max="3" width="12.54296875" style="1" customWidth="1"/>
    <col min="4" max="4" width="10.6328125" style="1" bestFit="1" customWidth="1"/>
    <col min="5" max="5" width="10.90625" style="1" customWidth="1"/>
    <col min="6" max="9" width="17.453125" style="1" customWidth="1"/>
    <col min="10" max="13" width="8.81640625" style="1"/>
    <col min="14" max="14" width="1.453125" style="1" customWidth="1"/>
    <col min="15" max="15" width="11.453125" style="1" customWidth="1"/>
    <col min="16" max="16" width="13.6328125" style="1" customWidth="1"/>
    <col min="17" max="17" width="13.36328125" style="1" customWidth="1"/>
    <col min="18" max="18" width="15.81640625" style="1" customWidth="1"/>
    <col min="19" max="23" width="15.81640625" style="12" customWidth="1"/>
    <col min="24" max="257" width="8.81640625" style="12"/>
  </cols>
  <sheetData>
    <row r="1" spans="1:24" ht="10" customHeight="1" x14ac:dyDescent="0.35">
      <c r="S1" s="1"/>
      <c r="T1" s="1"/>
      <c r="U1" s="1"/>
      <c r="V1" s="1"/>
      <c r="W1" s="1"/>
      <c r="X1" s="1"/>
    </row>
    <row r="2" spans="1:24" ht="21" x14ac:dyDescent="0.5">
      <c r="A2" s="217" t="s">
        <v>15</v>
      </c>
      <c r="B2" s="217"/>
      <c r="C2" s="217"/>
      <c r="D2" s="218" t="str">
        <f>AllData!A19</f>
        <v>#2: Mentoring</v>
      </c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11"/>
      <c r="S2" s="1"/>
      <c r="T2" s="1"/>
      <c r="U2" s="1"/>
      <c r="V2" s="1"/>
      <c r="W2" s="1"/>
      <c r="X2" s="1"/>
    </row>
    <row r="3" spans="1:24" x14ac:dyDescent="0.35">
      <c r="S3" s="1"/>
      <c r="T3" s="1"/>
      <c r="U3" s="1"/>
      <c r="V3" s="1"/>
      <c r="W3" s="1"/>
      <c r="X3" s="1"/>
    </row>
    <row r="4" spans="1:24" ht="15" thickBot="1" x14ac:dyDescent="0.4">
      <c r="S4" s="1"/>
      <c r="T4" s="1"/>
      <c r="U4" s="1"/>
      <c r="V4" s="1"/>
      <c r="W4" s="1"/>
      <c r="X4" s="1"/>
    </row>
    <row r="5" spans="1:24" ht="25.5" customHeight="1" thickBot="1" x14ac:dyDescent="0.4">
      <c r="B5" s="221" t="s">
        <v>17</v>
      </c>
      <c r="C5" s="223" t="s">
        <v>18</v>
      </c>
      <c r="D5" s="225" t="s">
        <v>36</v>
      </c>
      <c r="E5" s="226"/>
      <c r="F5" s="226"/>
      <c r="G5" s="226"/>
      <c r="H5" s="226"/>
      <c r="I5" s="227"/>
      <c r="O5" s="52"/>
      <c r="P5" s="53"/>
      <c r="Q5" s="53"/>
      <c r="S5" s="1"/>
      <c r="T5" s="1"/>
      <c r="U5" s="1"/>
      <c r="V5" s="1"/>
      <c r="W5" s="1"/>
      <c r="X5" s="1"/>
    </row>
    <row r="6" spans="1:24" ht="29.5" thickBot="1" x14ac:dyDescent="0.4">
      <c r="B6" s="222"/>
      <c r="C6" s="224"/>
      <c r="D6" s="110" t="s">
        <v>16</v>
      </c>
      <c r="E6" s="111" t="str">
        <f>AllData!F20</f>
        <v>All</v>
      </c>
      <c r="F6" s="112" t="str">
        <f>AllData!B20</f>
        <v>General Education</v>
      </c>
      <c r="G6" s="112" t="str">
        <f>AllData!C20</f>
        <v>Special Education</v>
      </c>
      <c r="H6" s="136" t="str">
        <f>AllData!D20</f>
        <v>MLL w/out Disability</v>
      </c>
      <c r="I6" s="113" t="str">
        <f>AllData!E20</f>
        <v>N/A</v>
      </c>
      <c r="O6" s="23"/>
      <c r="P6" s="54"/>
      <c r="Q6" s="54"/>
      <c r="S6" s="1"/>
      <c r="T6" s="1"/>
      <c r="U6" s="1"/>
      <c r="V6" s="1"/>
      <c r="W6" s="1"/>
      <c r="X6" s="1"/>
    </row>
    <row r="7" spans="1:24" ht="15.5" x14ac:dyDescent="0.35">
      <c r="B7" s="17">
        <f>AllData!F22</f>
        <v>24</v>
      </c>
      <c r="C7" s="13">
        <f>AllData!K22</f>
        <v>16</v>
      </c>
      <c r="D7" s="137" t="str">
        <f>AllData!A22</f>
        <v>September</v>
      </c>
      <c r="E7" s="49">
        <f>AllData!L22</f>
        <v>0.66666666666666663</v>
      </c>
      <c r="F7" s="50">
        <f>AllData!N22</f>
        <v>0.8</v>
      </c>
      <c r="G7" s="50">
        <f>AllData!P22</f>
        <v>0.625</v>
      </c>
      <c r="H7" s="51">
        <f>AllData!R22</f>
        <v>0.5</v>
      </c>
      <c r="I7" s="72" t="str">
        <f>AllData!T22</f>
        <v xml:space="preserve"> </v>
      </c>
      <c r="O7" s="23"/>
      <c r="P7" s="54"/>
      <c r="Q7" s="54"/>
      <c r="S7" s="1"/>
      <c r="T7" s="1"/>
      <c r="U7" s="1"/>
      <c r="V7" s="1"/>
      <c r="W7" s="1"/>
      <c r="X7" s="1"/>
    </row>
    <row r="8" spans="1:24" ht="15.5" x14ac:dyDescent="0.35">
      <c r="B8" s="103">
        <f>AllData!F23</f>
        <v>26</v>
      </c>
      <c r="C8" s="109">
        <f>AllData!K23</f>
        <v>17</v>
      </c>
      <c r="D8" s="138" t="str">
        <f>AllData!A23</f>
        <v>October</v>
      </c>
      <c r="E8" s="105">
        <f>AllData!L23</f>
        <v>0.65384615384615385</v>
      </c>
      <c r="F8" s="107">
        <f>AllData!N23</f>
        <v>0.81818181818181823</v>
      </c>
      <c r="G8" s="107">
        <f>AllData!P23</f>
        <v>0.6</v>
      </c>
      <c r="H8" s="108">
        <f>AllData!R23</f>
        <v>0.4</v>
      </c>
      <c r="I8" s="106" t="str">
        <f>AllData!T23</f>
        <v xml:space="preserve"> </v>
      </c>
      <c r="O8" s="23"/>
      <c r="P8" s="54"/>
      <c r="Q8" s="54"/>
      <c r="S8" s="1"/>
      <c r="T8" s="1"/>
      <c r="U8" s="1"/>
      <c r="V8" s="1"/>
      <c r="W8" s="1"/>
      <c r="X8" s="1"/>
    </row>
    <row r="9" spans="1:24" ht="15.5" x14ac:dyDescent="0.35">
      <c r="B9" s="17">
        <f>AllData!F24</f>
        <v>27</v>
      </c>
      <c r="C9" s="13">
        <f>AllData!K24</f>
        <v>17</v>
      </c>
      <c r="D9" s="139" t="str">
        <f>AllData!A24</f>
        <v>November</v>
      </c>
      <c r="E9" s="49">
        <f>AllData!L24</f>
        <v>0.62962962962962965</v>
      </c>
      <c r="F9" s="50">
        <f>AllData!N24</f>
        <v>0.83333333333333337</v>
      </c>
      <c r="G9" s="50">
        <f>AllData!P24</f>
        <v>0.54545454545454541</v>
      </c>
      <c r="H9" s="51">
        <f>AllData!R24</f>
        <v>0.25</v>
      </c>
      <c r="I9" s="72" t="str">
        <f>AllData!T24</f>
        <v xml:space="preserve"> </v>
      </c>
      <c r="O9" s="23"/>
      <c r="P9" s="54"/>
      <c r="Q9" s="54"/>
      <c r="S9" s="1"/>
      <c r="T9" s="1"/>
      <c r="U9" s="1"/>
      <c r="V9" s="1"/>
      <c r="W9" s="1"/>
      <c r="X9" s="1"/>
    </row>
    <row r="10" spans="1:24" ht="15.5" x14ac:dyDescent="0.35">
      <c r="B10" s="103">
        <f>AllData!F25</f>
        <v>27</v>
      </c>
      <c r="C10" s="109">
        <f>AllData!K25</f>
        <v>19</v>
      </c>
      <c r="D10" s="140" t="str">
        <f>AllData!A25</f>
        <v>December</v>
      </c>
      <c r="E10" s="105">
        <f>AllData!L25</f>
        <v>0.70370370370370372</v>
      </c>
      <c r="F10" s="107">
        <f>AllData!N25</f>
        <v>0.83333333333333337</v>
      </c>
      <c r="G10" s="107">
        <f>AllData!P25</f>
        <v>0.6</v>
      </c>
      <c r="H10" s="108">
        <f>AllData!R25</f>
        <v>0.6</v>
      </c>
      <c r="I10" s="106" t="str">
        <f>AllData!T25</f>
        <v xml:space="preserve"> </v>
      </c>
      <c r="O10" s="23"/>
      <c r="P10" s="54"/>
      <c r="Q10" s="54"/>
      <c r="S10" s="1"/>
      <c r="T10" s="1"/>
      <c r="U10" s="1"/>
      <c r="V10" s="1"/>
      <c r="W10" s="1"/>
      <c r="X10" s="1"/>
    </row>
    <row r="11" spans="1:24" ht="15.5" x14ac:dyDescent="0.35">
      <c r="B11" s="17">
        <f>AllData!F26</f>
        <v>25</v>
      </c>
      <c r="C11" s="13">
        <f>AllData!K26</f>
        <v>16</v>
      </c>
      <c r="D11" s="139" t="str">
        <f>AllData!A26</f>
        <v>January</v>
      </c>
      <c r="E11" s="49">
        <f>AllData!L26</f>
        <v>0.64</v>
      </c>
      <c r="F11" s="50">
        <f>AllData!N26</f>
        <v>0.9</v>
      </c>
      <c r="G11" s="50">
        <f>AllData!P26</f>
        <v>0.54545454545454541</v>
      </c>
      <c r="H11" s="51">
        <f>AllData!R26</f>
        <v>0.25</v>
      </c>
      <c r="I11" s="72" t="str">
        <f>AllData!T26</f>
        <v xml:space="preserve"> </v>
      </c>
      <c r="O11" s="23"/>
      <c r="P11" s="54"/>
      <c r="Q11" s="54"/>
      <c r="S11" s="1"/>
      <c r="T11" s="1"/>
      <c r="U11" s="1"/>
      <c r="V11" s="1"/>
      <c r="W11" s="1"/>
      <c r="X11" s="1"/>
    </row>
    <row r="12" spans="1:24" ht="15.5" x14ac:dyDescent="0.35">
      <c r="B12" s="103">
        <f>AllData!F27</f>
        <v>24</v>
      </c>
      <c r="C12" s="109">
        <f>AllData!K27</f>
        <v>17</v>
      </c>
      <c r="D12" s="138" t="str">
        <f>AllData!A27</f>
        <v>February</v>
      </c>
      <c r="E12" s="105">
        <f>AllData!L27</f>
        <v>0.70833333333333337</v>
      </c>
      <c r="F12" s="107">
        <f>AllData!N27</f>
        <v>1</v>
      </c>
      <c r="G12" s="107">
        <f>AllData!P27</f>
        <v>0.5</v>
      </c>
      <c r="H12" s="108">
        <f>AllData!R27</f>
        <v>0.5</v>
      </c>
      <c r="I12" s="106" t="str">
        <f>AllData!T27</f>
        <v xml:space="preserve"> </v>
      </c>
      <c r="O12" s="23"/>
      <c r="P12" s="54"/>
      <c r="Q12" s="54"/>
      <c r="S12" s="1"/>
      <c r="T12" s="1"/>
      <c r="U12" s="1"/>
      <c r="V12" s="1"/>
      <c r="W12" s="1"/>
      <c r="X12" s="1"/>
    </row>
    <row r="13" spans="1:24" ht="15.5" x14ac:dyDescent="0.35">
      <c r="B13" s="17">
        <f>AllData!F28</f>
        <v>26</v>
      </c>
      <c r="C13" s="13">
        <f>AllData!K28</f>
        <v>15</v>
      </c>
      <c r="D13" s="137" t="str">
        <f>AllData!A28</f>
        <v xml:space="preserve">March </v>
      </c>
      <c r="E13" s="49">
        <f>AllData!L28</f>
        <v>0.57692307692307687</v>
      </c>
      <c r="F13" s="50">
        <f>AllData!N28</f>
        <v>0.72727272727272729</v>
      </c>
      <c r="G13" s="50">
        <f>AllData!P28</f>
        <v>0.44444444444444442</v>
      </c>
      <c r="H13" s="51">
        <f>AllData!R28</f>
        <v>0.5</v>
      </c>
      <c r="I13" s="72" t="str">
        <f>AllData!T28</f>
        <v xml:space="preserve"> </v>
      </c>
      <c r="O13" s="23"/>
      <c r="P13" s="54"/>
      <c r="Q13" s="54"/>
      <c r="S13" s="1"/>
      <c r="T13" s="1"/>
      <c r="U13" s="1"/>
      <c r="V13" s="1"/>
      <c r="W13" s="1"/>
      <c r="X13" s="1"/>
    </row>
    <row r="14" spans="1:24" ht="15.5" x14ac:dyDescent="0.35">
      <c r="B14" s="103">
        <f>AllData!F29</f>
        <v>25</v>
      </c>
      <c r="C14" s="109">
        <f>AllData!K29</f>
        <v>15</v>
      </c>
      <c r="D14" s="138" t="str">
        <f>AllData!A29</f>
        <v>April</v>
      </c>
      <c r="E14" s="105">
        <f>AllData!L29</f>
        <v>0.6</v>
      </c>
      <c r="F14" s="107">
        <f>AllData!N29</f>
        <v>0.8</v>
      </c>
      <c r="G14" s="107">
        <f>AllData!P29</f>
        <v>0.5</v>
      </c>
      <c r="H14" s="108">
        <f>AllData!R29</f>
        <v>0.4</v>
      </c>
      <c r="I14" s="106" t="str">
        <f>AllData!T29</f>
        <v xml:space="preserve"> </v>
      </c>
      <c r="O14" s="23"/>
      <c r="P14" s="54"/>
      <c r="Q14" s="54"/>
      <c r="S14" s="1"/>
      <c r="T14" s="1"/>
      <c r="U14" s="1"/>
      <c r="V14" s="1"/>
      <c r="W14" s="1"/>
      <c r="X14" s="1"/>
    </row>
    <row r="15" spans="1:24" ht="15.5" x14ac:dyDescent="0.35">
      <c r="B15" s="17">
        <f>AllData!F30</f>
        <v>25</v>
      </c>
      <c r="C15" s="13">
        <f>AllData!K30</f>
        <v>16</v>
      </c>
      <c r="D15" s="139" t="str">
        <f>AllData!A30</f>
        <v>May</v>
      </c>
      <c r="E15" s="49">
        <f>AllData!L30</f>
        <v>0.64</v>
      </c>
      <c r="F15" s="50">
        <f>AllData!N30</f>
        <v>0.9</v>
      </c>
      <c r="G15" s="50">
        <f>AllData!P30</f>
        <v>0.5</v>
      </c>
      <c r="H15" s="51">
        <f>AllData!R30</f>
        <v>0.4</v>
      </c>
      <c r="I15" s="72" t="str">
        <f>AllData!T30</f>
        <v xml:space="preserve"> </v>
      </c>
      <c r="O15" s="23"/>
      <c r="P15" s="54"/>
      <c r="Q15" s="54"/>
      <c r="S15" s="1"/>
      <c r="T15" s="1"/>
      <c r="U15" s="1"/>
      <c r="V15" s="1"/>
      <c r="W15" s="1"/>
      <c r="X15" s="1"/>
    </row>
    <row r="16" spans="1:24" ht="16" thickBot="1" x14ac:dyDescent="0.4">
      <c r="B16" s="103">
        <f>AllData!F31</f>
        <v>25</v>
      </c>
      <c r="C16" s="141">
        <f>AllData!K31</f>
        <v>16</v>
      </c>
      <c r="D16" s="142" t="str">
        <f>AllData!A31</f>
        <v>June</v>
      </c>
      <c r="E16" s="143">
        <f>AllData!L31</f>
        <v>0.64</v>
      </c>
      <c r="F16" s="144">
        <f>AllData!N31</f>
        <v>0.83333333333333337</v>
      </c>
      <c r="G16" s="144">
        <f>AllData!P31</f>
        <v>0.55555555555555558</v>
      </c>
      <c r="H16" s="145">
        <f>AllData!R31</f>
        <v>0.25</v>
      </c>
      <c r="I16" s="146" t="str">
        <f>AllData!T31</f>
        <v xml:space="preserve"> </v>
      </c>
      <c r="O16" s="55"/>
      <c r="P16" s="56"/>
      <c r="Q16" s="56"/>
      <c r="S16" s="1"/>
      <c r="T16" s="1"/>
      <c r="U16" s="1"/>
      <c r="V16" s="1"/>
      <c r="W16" s="1"/>
      <c r="X16" s="1"/>
    </row>
    <row r="17" spans="2:24" ht="16" thickBot="1" x14ac:dyDescent="0.4">
      <c r="B17" s="73">
        <f>IFERROR(AVERAGEIF(B7:B16,"&gt;0"), " ")</f>
        <v>25.4</v>
      </c>
      <c r="C17" s="16">
        <f>IFERROR(AVERAGEIF(C7:C16,"&gt;0"), " ")</f>
        <v>16.399999999999999</v>
      </c>
      <c r="D17" s="170" t="s">
        <v>20</v>
      </c>
      <c r="E17" s="169">
        <f>IFERROR(AVERAGE(E7:E16), " ")</f>
        <v>0.64591025641025623</v>
      </c>
      <c r="F17" s="74">
        <f>IFERROR(AVERAGE(F7:F16), " ")</f>
        <v>0.84454545454545471</v>
      </c>
      <c r="G17" s="74">
        <f t="shared" ref="G17:I17" si="0">IFERROR(AVERAGE(G7:G16), " ")</f>
        <v>0.54159090909090912</v>
      </c>
      <c r="H17" s="74">
        <f t="shared" si="0"/>
        <v>0.40499999999999997</v>
      </c>
      <c r="I17" s="168" t="str">
        <f t="shared" si="0"/>
        <v xml:space="preserve"> </v>
      </c>
      <c r="S17" s="1"/>
      <c r="T17" s="1"/>
      <c r="U17" s="1"/>
      <c r="V17" s="1"/>
      <c r="W17" s="1"/>
      <c r="X17" s="1"/>
    </row>
    <row r="18" spans="2:24" x14ac:dyDescent="0.35">
      <c r="S18" s="1"/>
      <c r="T18" s="1"/>
      <c r="U18" s="1"/>
      <c r="V18" s="1"/>
      <c r="W18" s="1"/>
      <c r="X18" s="1"/>
    </row>
    <row r="19" spans="2:24" x14ac:dyDescent="0.35">
      <c r="S19" s="1"/>
      <c r="T19" s="1"/>
      <c r="U19" s="1"/>
      <c r="V19" s="1"/>
      <c r="W19" s="1"/>
      <c r="X19" s="1"/>
    </row>
    <row r="20" spans="2:24" x14ac:dyDescent="0.35">
      <c r="S20" s="1"/>
      <c r="T20" s="1"/>
      <c r="U20" s="1"/>
      <c r="V20" s="1"/>
      <c r="W20" s="1"/>
      <c r="X20" s="1"/>
    </row>
    <row r="21" spans="2:24" x14ac:dyDescent="0.35">
      <c r="S21" s="1"/>
      <c r="T21" s="1"/>
      <c r="U21" s="1"/>
      <c r="V21" s="1"/>
      <c r="W21" s="1"/>
      <c r="X21" s="1"/>
    </row>
    <row r="22" spans="2:24" x14ac:dyDescent="0.35">
      <c r="S22" s="1"/>
      <c r="T22" s="1"/>
      <c r="U22" s="1"/>
      <c r="V22" s="1"/>
      <c r="W22" s="1"/>
      <c r="X22" s="1"/>
    </row>
    <row r="23" spans="2:24" x14ac:dyDescent="0.35">
      <c r="S23" s="1"/>
      <c r="T23" s="1"/>
      <c r="U23" s="1"/>
      <c r="V23" s="1"/>
      <c r="W23" s="1"/>
      <c r="X23" s="1"/>
    </row>
    <row r="24" spans="2:24" x14ac:dyDescent="0.35">
      <c r="S24" s="1"/>
      <c r="T24" s="1"/>
      <c r="U24" s="1"/>
      <c r="V24" s="1"/>
      <c r="W24" s="1"/>
      <c r="X24" s="1"/>
    </row>
    <row r="25" spans="2:24" x14ac:dyDescent="0.35">
      <c r="S25" s="1"/>
      <c r="T25" s="1"/>
      <c r="U25" s="1"/>
      <c r="V25" s="1"/>
      <c r="W25" s="1"/>
      <c r="X25" s="1"/>
    </row>
    <row r="26" spans="2:24" x14ac:dyDescent="0.35">
      <c r="S26" s="1"/>
      <c r="T26" s="1"/>
      <c r="U26" s="1"/>
      <c r="V26" s="1"/>
      <c r="W26" s="1"/>
      <c r="X26" s="1"/>
    </row>
    <row r="27" spans="2:24" ht="15.5" x14ac:dyDescent="0.35">
      <c r="K27" s="52"/>
      <c r="L27" s="53"/>
      <c r="S27" s="1"/>
      <c r="T27" s="1"/>
      <c r="U27" s="1"/>
      <c r="V27" s="1"/>
      <c r="W27" s="1"/>
      <c r="X27" s="1"/>
    </row>
    <row r="28" spans="2:24" ht="15.5" x14ac:dyDescent="0.35">
      <c r="K28" s="23"/>
      <c r="L28" s="54"/>
      <c r="S28" s="1"/>
      <c r="T28" s="1"/>
      <c r="U28" s="1"/>
      <c r="V28" s="1"/>
      <c r="W28" s="1"/>
      <c r="X28" s="1"/>
    </row>
    <row r="29" spans="2:24" ht="15.5" x14ac:dyDescent="0.35">
      <c r="K29" s="23"/>
      <c r="L29" s="54"/>
      <c r="S29" s="1"/>
      <c r="T29" s="1"/>
      <c r="U29" s="1"/>
      <c r="V29" s="1"/>
      <c r="W29" s="1"/>
      <c r="X29" s="1"/>
    </row>
    <row r="30" spans="2:24" ht="15.5" x14ac:dyDescent="0.35">
      <c r="K30" s="23"/>
      <c r="L30" s="54"/>
      <c r="S30" s="1"/>
      <c r="T30" s="1"/>
      <c r="U30" s="1"/>
      <c r="V30" s="1"/>
      <c r="W30" s="1"/>
      <c r="X30" s="1"/>
    </row>
    <row r="31" spans="2:24" ht="15.5" x14ac:dyDescent="0.35">
      <c r="K31" s="23"/>
      <c r="L31" s="54"/>
      <c r="S31" s="1"/>
      <c r="T31" s="1"/>
      <c r="U31" s="1"/>
      <c r="V31" s="1"/>
      <c r="W31" s="1"/>
      <c r="X31" s="1"/>
    </row>
    <row r="32" spans="2:24" ht="15.5" x14ac:dyDescent="0.35">
      <c r="K32" s="23"/>
      <c r="L32" s="54"/>
      <c r="S32" s="1"/>
      <c r="T32" s="1"/>
      <c r="U32" s="1"/>
      <c r="V32" s="1"/>
      <c r="W32" s="1"/>
      <c r="X32" s="1"/>
    </row>
    <row r="33" spans="1:24" ht="15.5" x14ac:dyDescent="0.35">
      <c r="K33" s="23"/>
      <c r="L33" s="54"/>
      <c r="S33" s="1"/>
      <c r="T33" s="1"/>
      <c r="U33" s="1"/>
      <c r="V33" s="1"/>
      <c r="W33" s="1"/>
      <c r="X33" s="1"/>
    </row>
    <row r="34" spans="1:24" ht="15.5" x14ac:dyDescent="0.35">
      <c r="K34" s="23"/>
      <c r="L34" s="54"/>
      <c r="S34" s="1"/>
      <c r="T34" s="1"/>
      <c r="U34" s="1"/>
      <c r="V34" s="1"/>
      <c r="W34" s="1"/>
      <c r="X34" s="1"/>
    </row>
    <row r="35" spans="1:24" ht="15.5" x14ac:dyDescent="0.35">
      <c r="K35" s="23"/>
      <c r="L35" s="54"/>
      <c r="S35" s="1"/>
      <c r="T35" s="1"/>
      <c r="U35" s="1"/>
      <c r="V35" s="1"/>
      <c r="W35" s="1"/>
      <c r="X35" s="1"/>
    </row>
    <row r="36" spans="1:24" ht="15.5" x14ac:dyDescent="0.35">
      <c r="K36" s="23"/>
      <c r="L36" s="54"/>
      <c r="S36" s="1"/>
      <c r="T36" s="1"/>
      <c r="U36" s="1"/>
      <c r="V36" s="1"/>
      <c r="W36" s="1"/>
      <c r="X36" s="1"/>
    </row>
    <row r="37" spans="1:24" ht="15.5" x14ac:dyDescent="0.35">
      <c r="K37" s="23"/>
      <c r="L37" s="54"/>
      <c r="S37" s="1"/>
      <c r="T37" s="1"/>
      <c r="U37" s="1"/>
      <c r="V37" s="1"/>
      <c r="W37" s="1"/>
      <c r="X37" s="1"/>
    </row>
    <row r="38" spans="1:24" ht="15.5" x14ac:dyDescent="0.35">
      <c r="K38" s="55"/>
      <c r="L38" s="56"/>
      <c r="S38" s="1"/>
      <c r="T38" s="1"/>
      <c r="U38" s="1"/>
      <c r="V38" s="1"/>
      <c r="W38" s="1"/>
      <c r="X38" s="1"/>
    </row>
    <row r="39" spans="1:24" x14ac:dyDescent="0.35">
      <c r="S39" s="1"/>
      <c r="T39" s="1"/>
      <c r="U39" s="1"/>
      <c r="V39" s="1"/>
      <c r="W39" s="1"/>
      <c r="X39" s="1"/>
    </row>
    <row r="40" spans="1:24" x14ac:dyDescent="0.35">
      <c r="S40" s="1"/>
      <c r="T40" s="1"/>
      <c r="U40" s="1"/>
      <c r="V40" s="1"/>
      <c r="W40" s="1"/>
      <c r="X40" s="1"/>
    </row>
    <row r="41" spans="1:24" x14ac:dyDescent="0.35">
      <c r="S41" s="1"/>
      <c r="T41" s="1"/>
      <c r="U41" s="1"/>
      <c r="V41" s="1"/>
      <c r="W41" s="1"/>
      <c r="X41" s="1"/>
    </row>
    <row r="42" spans="1:24" s="12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12" customForma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12" customFormat="1" ht="23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12" customForma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12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12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12" customForma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12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2" customForma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2" customForma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12" customForma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12" customForma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12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2" customForma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12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12" customForma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2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12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12" customForma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2" customForma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12" customForma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12" customForma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2" customForma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12" customForma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2" customForma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2" customForma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" customForma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" customForma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2" customForma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" customForma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" customForma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" customForma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" customForma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</sheetData>
  <sheetProtection algorithmName="SHA-512" hashValue="6//45lCDlaP5xIxZcMAcEdZ9gMQjN+/bhCgCxlv+1/WSKjxg3ac7N9z7HCxZHuzZxhcaSaefIOfc2q6o3NOWRQ==" saltValue="xA26HFqak8iU9waKfXEhVw==" spinCount="100000" sheet="1" formatCells="0" formatColumns="0" formatRows="0" insertHyperlinks="0" pivotTables="0"/>
  <mergeCells count="5">
    <mergeCell ref="A2:C2"/>
    <mergeCell ref="D2:N2"/>
    <mergeCell ref="B5:B6"/>
    <mergeCell ref="C5:C6"/>
    <mergeCell ref="D5:I5"/>
  </mergeCells>
  <pageMargins left="0.25" right="0.25" top="0.75" bottom="0.75" header="0.3" footer="0.3"/>
  <pageSetup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09C0-93B9-4424-89A5-7203EB9FB7F7}">
  <sheetPr>
    <tabColor theme="3" tint="0.39997558519241921"/>
    <pageSetUpPr fitToPage="1"/>
  </sheetPr>
  <dimension ref="A1:IW571"/>
  <sheetViews>
    <sheetView showGridLines="0" topLeftCell="D1" zoomScaleNormal="100" zoomScalePageLayoutView="70" workbookViewId="0">
      <selection activeCell="P7" sqref="P7"/>
    </sheetView>
  </sheetViews>
  <sheetFormatPr defaultColWidth="8.81640625" defaultRowHeight="14.5" x14ac:dyDescent="0.35"/>
  <cols>
    <col min="1" max="1" width="8.26953125" style="1" customWidth="1"/>
    <col min="2" max="2" width="12.6328125" style="1" customWidth="1"/>
    <col min="3" max="3" width="12.54296875" style="1" customWidth="1"/>
    <col min="4" max="4" width="10.6328125" style="1" bestFit="1" customWidth="1"/>
    <col min="5" max="5" width="10.90625" style="1" customWidth="1"/>
    <col min="6" max="9" width="17.453125" style="1" customWidth="1"/>
    <col min="10" max="13" width="8.81640625" style="1"/>
    <col min="14" max="14" width="1.453125" style="1" customWidth="1"/>
    <col min="15" max="15" width="11.453125" style="1" customWidth="1"/>
    <col min="16" max="16" width="13.6328125" style="1" customWidth="1"/>
    <col min="17" max="17" width="13.36328125" style="1" customWidth="1"/>
    <col min="18" max="18" width="15.81640625" style="1" customWidth="1"/>
    <col min="19" max="23" width="15.81640625" style="12" customWidth="1"/>
    <col min="24" max="257" width="8.81640625" style="12"/>
  </cols>
  <sheetData>
    <row r="1" spans="1:24" ht="10" customHeight="1" x14ac:dyDescent="0.35">
      <c r="S1" s="1"/>
      <c r="T1" s="1"/>
      <c r="U1" s="1"/>
      <c r="V1" s="1"/>
      <c r="W1" s="1"/>
      <c r="X1" s="1"/>
    </row>
    <row r="2" spans="1:24" ht="21" x14ac:dyDescent="0.5">
      <c r="A2" s="217" t="s">
        <v>15</v>
      </c>
      <c r="B2" s="217"/>
      <c r="C2" s="217"/>
      <c r="D2" s="218" t="str">
        <f>AllData!A33</f>
        <v>#3: CICO</v>
      </c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11"/>
      <c r="S2" s="1"/>
      <c r="T2" s="1"/>
      <c r="U2" s="1"/>
      <c r="V2" s="1"/>
      <c r="W2" s="1"/>
      <c r="X2" s="1"/>
    </row>
    <row r="3" spans="1:24" x14ac:dyDescent="0.35">
      <c r="S3" s="1"/>
      <c r="T3" s="1"/>
      <c r="U3" s="1"/>
      <c r="V3" s="1"/>
      <c r="W3" s="1"/>
      <c r="X3" s="1"/>
    </row>
    <row r="4" spans="1:24" ht="15" thickBot="1" x14ac:dyDescent="0.4">
      <c r="S4" s="1"/>
      <c r="T4" s="1"/>
      <c r="U4" s="1"/>
      <c r="V4" s="1"/>
      <c r="W4" s="1"/>
      <c r="X4" s="1"/>
    </row>
    <row r="5" spans="1:24" ht="25.5" customHeight="1" thickBot="1" x14ac:dyDescent="0.4">
      <c r="B5" s="221" t="s">
        <v>17</v>
      </c>
      <c r="C5" s="223" t="s">
        <v>18</v>
      </c>
      <c r="D5" s="225" t="s">
        <v>36</v>
      </c>
      <c r="E5" s="226"/>
      <c r="F5" s="226"/>
      <c r="G5" s="226"/>
      <c r="H5" s="226"/>
      <c r="I5" s="227"/>
      <c r="O5" s="52"/>
      <c r="P5" s="53"/>
      <c r="Q5" s="53"/>
      <c r="S5" s="1"/>
      <c r="T5" s="1"/>
      <c r="U5" s="1"/>
      <c r="V5" s="1"/>
      <c r="W5" s="1"/>
      <c r="X5" s="1"/>
    </row>
    <row r="6" spans="1:24" ht="20.5" customHeight="1" thickBot="1" x14ac:dyDescent="0.4">
      <c r="B6" s="222"/>
      <c r="C6" s="224"/>
      <c r="D6" s="110" t="s">
        <v>16</v>
      </c>
      <c r="E6" s="111" t="str">
        <f>AllData!F34</f>
        <v>All</v>
      </c>
      <c r="F6" s="112" t="str">
        <f>AllData!B34</f>
        <v>Grade 9</v>
      </c>
      <c r="G6" s="112" t="str">
        <f>AllData!C34</f>
        <v>Grade 10</v>
      </c>
      <c r="H6" s="112" t="str">
        <f>AllData!D34</f>
        <v>Grade 11</v>
      </c>
      <c r="I6" s="113" t="str">
        <f>AllData!E34</f>
        <v>Grade 12</v>
      </c>
      <c r="O6" s="23"/>
      <c r="P6" s="54"/>
      <c r="Q6" s="54"/>
      <c r="S6" s="1"/>
      <c r="T6" s="1"/>
      <c r="U6" s="1"/>
      <c r="V6" s="1"/>
      <c r="W6" s="1"/>
      <c r="X6" s="1"/>
    </row>
    <row r="7" spans="1:24" ht="15.5" x14ac:dyDescent="0.35">
      <c r="B7" s="17">
        <f>AllData!F36</f>
        <v>28</v>
      </c>
      <c r="C7" s="13">
        <f>AllData!K36</f>
        <v>22</v>
      </c>
      <c r="D7" s="18" t="str">
        <f>AllData!A36</f>
        <v>September</v>
      </c>
      <c r="E7" s="49">
        <f>AllData!L36</f>
        <v>0.7857142857142857</v>
      </c>
      <c r="F7" s="50">
        <f>AllData!N36</f>
        <v>0.75</v>
      </c>
      <c r="G7" s="50">
        <f>AllData!P36</f>
        <v>0.75</v>
      </c>
      <c r="H7" s="51">
        <f>AllData!R36</f>
        <v>0.8</v>
      </c>
      <c r="I7" s="72">
        <f>AllData!T36</f>
        <v>0.8571428571428571</v>
      </c>
      <c r="O7" s="23"/>
      <c r="P7" s="54"/>
      <c r="Q7" s="54"/>
      <c r="S7" s="1"/>
      <c r="T7" s="1"/>
      <c r="U7" s="1"/>
      <c r="V7" s="1"/>
      <c r="W7" s="1"/>
      <c r="X7" s="1"/>
    </row>
    <row r="8" spans="1:24" ht="15.5" x14ac:dyDescent="0.35">
      <c r="B8" s="103">
        <f>AllData!F37</f>
        <v>31</v>
      </c>
      <c r="C8" s="109">
        <f>AllData!K37</f>
        <v>22</v>
      </c>
      <c r="D8" s="104" t="str">
        <f>AllData!A37</f>
        <v>October</v>
      </c>
      <c r="E8" s="105">
        <f>AllData!L37</f>
        <v>0.70967741935483875</v>
      </c>
      <c r="F8" s="107">
        <f>AllData!N37</f>
        <v>0.75</v>
      </c>
      <c r="G8" s="107">
        <f>AllData!P37</f>
        <v>0.6</v>
      </c>
      <c r="H8" s="108">
        <f>AllData!R37</f>
        <v>0.83333333333333337</v>
      </c>
      <c r="I8" s="106">
        <f>AllData!T37</f>
        <v>0.7142857142857143</v>
      </c>
      <c r="O8" s="23"/>
      <c r="P8" s="54"/>
      <c r="Q8" s="54"/>
      <c r="S8" s="1"/>
      <c r="T8" s="1"/>
      <c r="U8" s="1"/>
      <c r="V8" s="1"/>
      <c r="W8" s="1"/>
      <c r="X8" s="1"/>
    </row>
    <row r="9" spans="1:24" ht="15.5" x14ac:dyDescent="0.35">
      <c r="B9" s="17">
        <f>AllData!F38</f>
        <v>29</v>
      </c>
      <c r="C9" s="13">
        <f>AllData!K38</f>
        <v>22</v>
      </c>
      <c r="D9" s="18" t="str">
        <f>AllData!A38</f>
        <v>November</v>
      </c>
      <c r="E9" s="49">
        <f>AllData!L38</f>
        <v>0.75862068965517238</v>
      </c>
      <c r="F9" s="50">
        <f>AllData!N38</f>
        <v>0.8</v>
      </c>
      <c r="G9" s="50">
        <f>AllData!P38</f>
        <v>0.7142857142857143</v>
      </c>
      <c r="H9" s="51">
        <f>AllData!R38</f>
        <v>0.83333333333333337</v>
      </c>
      <c r="I9" s="72">
        <f>AllData!T38</f>
        <v>0.66666666666666663</v>
      </c>
      <c r="O9" s="23"/>
      <c r="P9" s="54"/>
      <c r="Q9" s="54"/>
      <c r="S9" s="1"/>
      <c r="T9" s="1"/>
      <c r="U9" s="1"/>
      <c r="V9" s="1"/>
      <c r="W9" s="1"/>
      <c r="X9" s="1"/>
    </row>
    <row r="10" spans="1:24" ht="15.5" x14ac:dyDescent="0.35">
      <c r="B10" s="103">
        <f>AllData!F39</f>
        <v>31</v>
      </c>
      <c r="C10" s="109">
        <f>AllData!K39</f>
        <v>21</v>
      </c>
      <c r="D10" s="104" t="str">
        <f>AllData!A39</f>
        <v>December</v>
      </c>
      <c r="E10" s="105">
        <f>AllData!L39</f>
        <v>0.67741935483870963</v>
      </c>
      <c r="F10" s="107">
        <f>AllData!N39</f>
        <v>0.72727272727272729</v>
      </c>
      <c r="G10" s="107">
        <f>AllData!P39</f>
        <v>0.625</v>
      </c>
      <c r="H10" s="108">
        <f>AllData!R39</f>
        <v>0.7142857142857143</v>
      </c>
      <c r="I10" s="106">
        <f>AllData!T39</f>
        <v>0.6</v>
      </c>
      <c r="O10" s="23"/>
      <c r="P10" s="54"/>
      <c r="Q10" s="54"/>
      <c r="S10" s="1"/>
      <c r="T10" s="1"/>
      <c r="U10" s="1"/>
      <c r="V10" s="1"/>
      <c r="W10" s="1"/>
      <c r="X10" s="1"/>
    </row>
    <row r="11" spans="1:24" ht="15.5" x14ac:dyDescent="0.35">
      <c r="B11" s="17">
        <f>AllData!F40</f>
        <v>31</v>
      </c>
      <c r="C11" s="13">
        <f>AllData!K40</f>
        <v>27</v>
      </c>
      <c r="D11" s="18" t="str">
        <f>AllData!A40</f>
        <v>January</v>
      </c>
      <c r="E11" s="49">
        <f>AllData!L40</f>
        <v>0.87096774193548387</v>
      </c>
      <c r="F11" s="50">
        <f>AllData!N40</f>
        <v>0.9</v>
      </c>
      <c r="G11" s="50">
        <f>AllData!P40</f>
        <v>0.875</v>
      </c>
      <c r="H11" s="51">
        <f>AllData!R40</f>
        <v>1</v>
      </c>
      <c r="I11" s="72">
        <f>AllData!T40</f>
        <v>0.7142857142857143</v>
      </c>
      <c r="O11" s="23"/>
      <c r="P11" s="54"/>
      <c r="Q11" s="54"/>
      <c r="S11" s="1"/>
      <c r="T11" s="1"/>
      <c r="U11" s="1"/>
      <c r="V11" s="1"/>
      <c r="W11" s="1"/>
      <c r="X11" s="1"/>
    </row>
    <row r="12" spans="1:24" ht="15.5" x14ac:dyDescent="0.35">
      <c r="B12" s="103">
        <f>AllData!F41</f>
        <v>30</v>
      </c>
      <c r="C12" s="109">
        <f>AllData!K41</f>
        <v>23</v>
      </c>
      <c r="D12" s="104" t="str">
        <f>AllData!A41</f>
        <v>February</v>
      </c>
      <c r="E12" s="105">
        <f>AllData!L41</f>
        <v>0.76666666666666672</v>
      </c>
      <c r="F12" s="107">
        <f>AllData!N41</f>
        <v>0.77777777777777779</v>
      </c>
      <c r="G12" s="107">
        <f>AllData!P41</f>
        <v>0.77777777777777779</v>
      </c>
      <c r="H12" s="108">
        <f>AllData!R41</f>
        <v>0.7142857142857143</v>
      </c>
      <c r="I12" s="106">
        <f>AllData!T41</f>
        <v>0.8</v>
      </c>
      <c r="O12" s="23"/>
      <c r="P12" s="54"/>
      <c r="Q12" s="54"/>
      <c r="S12" s="1"/>
      <c r="T12" s="1"/>
      <c r="U12" s="1"/>
      <c r="V12" s="1"/>
      <c r="W12" s="1"/>
      <c r="X12" s="1"/>
    </row>
    <row r="13" spans="1:24" ht="15.5" x14ac:dyDescent="0.35">
      <c r="B13" s="17">
        <f>AllData!F42</f>
        <v>30</v>
      </c>
      <c r="C13" s="13">
        <f>AllData!K42</f>
        <v>25</v>
      </c>
      <c r="D13" s="18" t="str">
        <f>AllData!A42</f>
        <v xml:space="preserve">March </v>
      </c>
      <c r="E13" s="49">
        <f>AllData!L42</f>
        <v>0.83333333333333337</v>
      </c>
      <c r="F13" s="50">
        <f>AllData!N42</f>
        <v>0.9</v>
      </c>
      <c r="G13" s="50">
        <f>AllData!P42</f>
        <v>0.88888888888888884</v>
      </c>
      <c r="H13" s="51">
        <f>AllData!R42</f>
        <v>0.7142857142857143</v>
      </c>
      <c r="I13" s="72">
        <f>AllData!T42</f>
        <v>0.75</v>
      </c>
      <c r="O13" s="23"/>
      <c r="P13" s="54"/>
      <c r="Q13" s="54"/>
      <c r="S13" s="1"/>
      <c r="T13" s="1"/>
      <c r="U13" s="1"/>
      <c r="V13" s="1"/>
      <c r="W13" s="1"/>
      <c r="X13" s="1"/>
    </row>
    <row r="14" spans="1:24" ht="15.5" x14ac:dyDescent="0.35">
      <c r="B14" s="103">
        <f>AllData!F43</f>
        <v>30</v>
      </c>
      <c r="C14" s="109">
        <f>AllData!K43</f>
        <v>24</v>
      </c>
      <c r="D14" s="104" t="str">
        <f>AllData!A43</f>
        <v>April</v>
      </c>
      <c r="E14" s="105">
        <f>AllData!L43</f>
        <v>0.8</v>
      </c>
      <c r="F14" s="107">
        <f>AllData!N43</f>
        <v>0.8</v>
      </c>
      <c r="G14" s="107">
        <f>AllData!P43</f>
        <v>0.7</v>
      </c>
      <c r="H14" s="108">
        <f>AllData!R43</f>
        <v>1</v>
      </c>
      <c r="I14" s="106">
        <f>AllData!T43</f>
        <v>0.8</v>
      </c>
      <c r="O14" s="23"/>
      <c r="P14" s="54"/>
      <c r="Q14" s="54"/>
      <c r="S14" s="1"/>
      <c r="T14" s="1"/>
      <c r="U14" s="1"/>
      <c r="V14" s="1"/>
      <c r="W14" s="1"/>
      <c r="X14" s="1"/>
    </row>
    <row r="15" spans="1:24" ht="15.5" x14ac:dyDescent="0.35">
      <c r="B15" s="17">
        <f>AllData!F44</f>
        <v>30</v>
      </c>
      <c r="C15" s="13">
        <f>AllData!K44</f>
        <v>24</v>
      </c>
      <c r="D15" s="18" t="str">
        <f>AllData!A44</f>
        <v>May</v>
      </c>
      <c r="E15" s="49">
        <f>AllData!L44</f>
        <v>0.8</v>
      </c>
      <c r="F15" s="50">
        <f>AllData!N44</f>
        <v>0.8</v>
      </c>
      <c r="G15" s="50">
        <f>AllData!P44</f>
        <v>0.75</v>
      </c>
      <c r="H15" s="51">
        <f>AllData!R44</f>
        <v>0.83333333333333337</v>
      </c>
      <c r="I15" s="72">
        <f>AllData!T44</f>
        <v>0.83333333333333337</v>
      </c>
      <c r="O15" s="23"/>
      <c r="P15" s="54"/>
      <c r="Q15" s="54"/>
      <c r="S15" s="1"/>
      <c r="T15" s="1"/>
      <c r="U15" s="1"/>
      <c r="V15" s="1"/>
      <c r="W15" s="1"/>
      <c r="X15" s="1"/>
    </row>
    <row r="16" spans="1:24" ht="16" thickBot="1" x14ac:dyDescent="0.4">
      <c r="B16" s="103">
        <f>AllData!F45</f>
        <v>31</v>
      </c>
      <c r="C16" s="109">
        <f>AllData!K45</f>
        <v>23</v>
      </c>
      <c r="D16" s="104" t="str">
        <f>AllData!A45</f>
        <v>June</v>
      </c>
      <c r="E16" s="105">
        <f>AllData!L45</f>
        <v>0.74193548387096775</v>
      </c>
      <c r="F16" s="107">
        <f>AllData!N45</f>
        <v>0.81818181818181823</v>
      </c>
      <c r="G16" s="107">
        <f>AllData!P45</f>
        <v>0.7</v>
      </c>
      <c r="H16" s="108">
        <f>AllData!R45</f>
        <v>0.8</v>
      </c>
      <c r="I16" s="106">
        <f>AllData!T45</f>
        <v>0.6</v>
      </c>
      <c r="O16" s="55"/>
      <c r="P16" s="56"/>
      <c r="Q16" s="56"/>
      <c r="S16" s="1"/>
      <c r="T16" s="1"/>
      <c r="U16" s="1"/>
      <c r="V16" s="1"/>
      <c r="W16" s="1"/>
      <c r="X16" s="1"/>
    </row>
    <row r="17" spans="2:24" ht="16" thickBot="1" x14ac:dyDescent="0.4">
      <c r="B17" s="73">
        <f>IFERROR(AVERAGEIF(B7:B16,"&gt;0"), " ")</f>
        <v>30.1</v>
      </c>
      <c r="C17" s="16">
        <f>IFERROR(AVERAGEIF(C7:C16,"&gt;0"), " ")</f>
        <v>23.3</v>
      </c>
      <c r="D17" s="170" t="s">
        <v>20</v>
      </c>
      <c r="E17" s="169">
        <f>IFERROR(AVERAGE(E7:E16), " ")</f>
        <v>0.77443349753694579</v>
      </c>
      <c r="F17" s="74">
        <f>IFERROR(AVERAGE(F7:F16), " ")</f>
        <v>0.80232323232323233</v>
      </c>
      <c r="G17" s="74">
        <f t="shared" ref="G17:I17" si="0">IFERROR(AVERAGE(G7:G16), " ")</f>
        <v>0.73809523809523814</v>
      </c>
      <c r="H17" s="74">
        <f t="shared" si="0"/>
        <v>0.8242857142857144</v>
      </c>
      <c r="I17" s="168">
        <f t="shared" si="0"/>
        <v>0.73357142857142854</v>
      </c>
      <c r="S17" s="1"/>
      <c r="T17" s="1"/>
      <c r="U17" s="1"/>
      <c r="V17" s="1"/>
      <c r="W17" s="1"/>
      <c r="X17" s="1"/>
    </row>
    <row r="18" spans="2:24" x14ac:dyDescent="0.35">
      <c r="S18" s="1"/>
      <c r="T18" s="1"/>
      <c r="U18" s="1"/>
      <c r="V18" s="1"/>
      <c r="W18" s="1"/>
      <c r="X18" s="1"/>
    </row>
    <row r="19" spans="2:24" x14ac:dyDescent="0.35">
      <c r="S19" s="1"/>
      <c r="T19" s="1"/>
      <c r="U19" s="1"/>
      <c r="V19" s="1"/>
      <c r="W19" s="1"/>
      <c r="X19" s="1"/>
    </row>
    <row r="20" spans="2:24" x14ac:dyDescent="0.35">
      <c r="S20" s="1"/>
      <c r="T20" s="1"/>
      <c r="U20" s="1"/>
      <c r="V20" s="1"/>
      <c r="W20" s="1"/>
      <c r="X20" s="1"/>
    </row>
    <row r="21" spans="2:24" x14ac:dyDescent="0.35">
      <c r="S21" s="1"/>
      <c r="T21" s="1"/>
      <c r="U21" s="1"/>
      <c r="V21" s="1"/>
      <c r="W21" s="1"/>
      <c r="X21" s="1"/>
    </row>
    <row r="22" spans="2:24" x14ac:dyDescent="0.35">
      <c r="S22" s="1"/>
      <c r="T22" s="1"/>
      <c r="U22" s="1"/>
      <c r="V22" s="1"/>
      <c r="W22" s="1"/>
      <c r="X22" s="1"/>
    </row>
    <row r="23" spans="2:24" x14ac:dyDescent="0.35">
      <c r="S23" s="1"/>
      <c r="T23" s="1"/>
      <c r="U23" s="1"/>
      <c r="V23" s="1"/>
      <c r="W23" s="1"/>
      <c r="X23" s="1"/>
    </row>
    <row r="24" spans="2:24" x14ac:dyDescent="0.35">
      <c r="S24" s="1"/>
      <c r="T24" s="1"/>
      <c r="U24" s="1"/>
      <c r="V24" s="1"/>
      <c r="W24" s="1"/>
      <c r="X24" s="1"/>
    </row>
    <row r="25" spans="2:24" x14ac:dyDescent="0.35">
      <c r="S25" s="1"/>
      <c r="T25" s="1"/>
      <c r="U25" s="1"/>
      <c r="V25" s="1"/>
      <c r="W25" s="1"/>
      <c r="X25" s="1"/>
    </row>
    <row r="26" spans="2:24" x14ac:dyDescent="0.35">
      <c r="S26" s="1"/>
      <c r="T26" s="1"/>
      <c r="U26" s="1"/>
      <c r="V26" s="1"/>
      <c r="W26" s="1"/>
      <c r="X26" s="1"/>
    </row>
    <row r="27" spans="2:24" ht="15.5" x14ac:dyDescent="0.35">
      <c r="K27" s="52"/>
      <c r="L27" s="53"/>
      <c r="S27" s="1"/>
      <c r="T27" s="1"/>
      <c r="U27" s="1"/>
      <c r="V27" s="1"/>
      <c r="W27" s="1"/>
      <c r="X27" s="1"/>
    </row>
    <row r="28" spans="2:24" ht="15.5" x14ac:dyDescent="0.35">
      <c r="K28" s="23"/>
      <c r="L28" s="54"/>
      <c r="S28" s="1"/>
      <c r="T28" s="1"/>
      <c r="U28" s="1"/>
      <c r="V28" s="1"/>
      <c r="W28" s="1"/>
      <c r="X28" s="1"/>
    </row>
    <row r="29" spans="2:24" ht="15.5" x14ac:dyDescent="0.35">
      <c r="K29" s="23"/>
      <c r="L29" s="54"/>
      <c r="S29" s="1"/>
      <c r="T29" s="1"/>
      <c r="U29" s="1"/>
      <c r="V29" s="1"/>
      <c r="W29" s="1"/>
      <c r="X29" s="1"/>
    </row>
    <row r="30" spans="2:24" ht="15.5" x14ac:dyDescent="0.35">
      <c r="K30" s="23"/>
      <c r="L30" s="54"/>
      <c r="S30" s="1"/>
      <c r="T30" s="1"/>
      <c r="U30" s="1"/>
      <c r="V30" s="1"/>
      <c r="W30" s="1"/>
      <c r="X30" s="1"/>
    </row>
    <row r="31" spans="2:24" ht="15.5" x14ac:dyDescent="0.35">
      <c r="K31" s="23"/>
      <c r="L31" s="54"/>
      <c r="S31" s="1"/>
      <c r="T31" s="1"/>
      <c r="U31" s="1"/>
      <c r="V31" s="1"/>
      <c r="W31" s="1"/>
      <c r="X31" s="1"/>
    </row>
    <row r="32" spans="2:24" ht="15.5" x14ac:dyDescent="0.35">
      <c r="K32" s="23"/>
      <c r="L32" s="54"/>
      <c r="S32" s="1"/>
      <c r="T32" s="1"/>
      <c r="U32" s="1"/>
      <c r="V32" s="1"/>
      <c r="W32" s="1"/>
      <c r="X32" s="1"/>
    </row>
    <row r="33" spans="1:24" ht="15.5" x14ac:dyDescent="0.35">
      <c r="K33" s="23"/>
      <c r="L33" s="54"/>
      <c r="S33" s="1"/>
      <c r="T33" s="1"/>
      <c r="U33" s="1"/>
      <c r="V33" s="1"/>
      <c r="W33" s="1"/>
      <c r="X33" s="1"/>
    </row>
    <row r="34" spans="1:24" ht="15.5" x14ac:dyDescent="0.35">
      <c r="K34" s="23"/>
      <c r="L34" s="54"/>
      <c r="S34" s="1"/>
      <c r="T34" s="1"/>
      <c r="U34" s="1"/>
      <c r="V34" s="1"/>
      <c r="W34" s="1"/>
      <c r="X34" s="1"/>
    </row>
    <row r="35" spans="1:24" ht="15.5" x14ac:dyDescent="0.35">
      <c r="K35" s="23"/>
      <c r="L35" s="54"/>
      <c r="S35" s="1"/>
      <c r="T35" s="1"/>
      <c r="U35" s="1"/>
      <c r="V35" s="1"/>
      <c r="W35" s="1"/>
      <c r="X35" s="1"/>
    </row>
    <row r="36" spans="1:24" ht="15.5" x14ac:dyDescent="0.35">
      <c r="K36" s="23"/>
      <c r="L36" s="54"/>
      <c r="S36" s="1"/>
      <c r="T36" s="1"/>
      <c r="U36" s="1"/>
      <c r="V36" s="1"/>
      <c r="W36" s="1"/>
      <c r="X36" s="1"/>
    </row>
    <row r="37" spans="1:24" ht="15.5" x14ac:dyDescent="0.35">
      <c r="K37" s="23"/>
      <c r="L37" s="54"/>
      <c r="S37" s="1"/>
      <c r="T37" s="1"/>
      <c r="U37" s="1"/>
      <c r="V37" s="1"/>
      <c r="W37" s="1"/>
      <c r="X37" s="1"/>
    </row>
    <row r="38" spans="1:24" ht="15.5" x14ac:dyDescent="0.35">
      <c r="K38" s="55"/>
      <c r="L38" s="56"/>
      <c r="S38" s="1"/>
      <c r="T38" s="1"/>
      <c r="U38" s="1"/>
      <c r="V38" s="1"/>
      <c r="W38" s="1"/>
      <c r="X38" s="1"/>
    </row>
    <row r="39" spans="1:24" x14ac:dyDescent="0.35">
      <c r="S39" s="1"/>
      <c r="T39" s="1"/>
      <c r="U39" s="1"/>
      <c r="V39" s="1"/>
      <c r="W39" s="1"/>
      <c r="X39" s="1"/>
    </row>
    <row r="40" spans="1:24" x14ac:dyDescent="0.35">
      <c r="S40" s="1"/>
      <c r="T40" s="1"/>
      <c r="U40" s="1"/>
      <c r="V40" s="1"/>
      <c r="W40" s="1"/>
      <c r="X40" s="1"/>
    </row>
    <row r="41" spans="1:24" x14ac:dyDescent="0.35">
      <c r="S41" s="1"/>
      <c r="T41" s="1"/>
      <c r="U41" s="1"/>
      <c r="V41" s="1"/>
      <c r="W41" s="1"/>
      <c r="X41" s="1"/>
    </row>
    <row r="42" spans="1:24" s="12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12" customForma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12" customFormat="1" ht="23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12" customForma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12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12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12" customForma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12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2" customForma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2" customForma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12" customForma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12" customForma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12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2" customForma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12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12" customForma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2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12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12" customForma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2" customForma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12" customForma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12" customForma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2" customForma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12" customForma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2" customForma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2" customForma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" customForma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" customForma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2" customForma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" customForma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" customForma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" customForma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" customForma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</sheetData>
  <sheetProtection algorithmName="SHA-512" hashValue="SxKg2Y0GsE9pGTXAgJhqoUbOj6ViNl/OqPNTPBB4wMJj1osAVORQPhU0fphuVPmA4WGmDZCY/SMlv7hZdDmT+Q==" saltValue="1zxSoM6cWC5AShQ3Zch4Qw==" spinCount="100000" sheet="1" formatCells="0" formatColumns="0" formatRows="0" insertHyperlinks="0" pivotTables="0"/>
  <mergeCells count="5">
    <mergeCell ref="A2:C2"/>
    <mergeCell ref="D2:N2"/>
    <mergeCell ref="B5:B6"/>
    <mergeCell ref="C5:C6"/>
    <mergeCell ref="D5:I5"/>
  </mergeCells>
  <pageMargins left="0.25" right="0.25" top="0.75" bottom="0.75" header="0.3" footer="0.3"/>
  <pageSetup scale="6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9411-32FC-4C2B-9543-5E9154A78B88}">
  <sheetPr>
    <tabColor theme="3" tint="0.39997558519241921"/>
    <pageSetUpPr fitToPage="1"/>
  </sheetPr>
  <dimension ref="A1:IW571"/>
  <sheetViews>
    <sheetView showGridLines="0" topLeftCell="D6" zoomScaleNormal="100" zoomScalePageLayoutView="70" workbookViewId="0">
      <selection activeCell="P7" sqref="P7"/>
    </sheetView>
  </sheetViews>
  <sheetFormatPr defaultColWidth="8.81640625" defaultRowHeight="14.5" x14ac:dyDescent="0.35"/>
  <cols>
    <col min="1" max="1" width="8.26953125" style="1" customWidth="1"/>
    <col min="2" max="2" width="12.6328125" style="1" customWidth="1"/>
    <col min="3" max="3" width="12.54296875" style="1" customWidth="1"/>
    <col min="4" max="4" width="10.6328125" style="1" bestFit="1" customWidth="1"/>
    <col min="5" max="5" width="10.90625" style="1" customWidth="1"/>
    <col min="6" max="9" width="17.453125" style="1" customWidth="1"/>
    <col min="10" max="13" width="8.81640625" style="1"/>
    <col min="14" max="14" width="1.453125" style="1" customWidth="1"/>
    <col min="15" max="15" width="11.453125" style="1" customWidth="1"/>
    <col min="16" max="16" width="13.6328125" style="1" customWidth="1"/>
    <col min="17" max="17" width="13.36328125" style="1" customWidth="1"/>
    <col min="18" max="18" width="15.81640625" style="1" customWidth="1"/>
    <col min="19" max="23" width="15.81640625" style="12" customWidth="1"/>
    <col min="24" max="257" width="8.81640625" style="12"/>
  </cols>
  <sheetData>
    <row r="1" spans="1:24" ht="10" customHeight="1" x14ac:dyDescent="0.35">
      <c r="S1" s="1"/>
      <c r="T1" s="1"/>
      <c r="U1" s="1"/>
      <c r="V1" s="1"/>
      <c r="W1" s="1"/>
      <c r="X1" s="1"/>
    </row>
    <row r="2" spans="1:24" ht="21" x14ac:dyDescent="0.5">
      <c r="A2" s="217" t="s">
        <v>15</v>
      </c>
      <c r="B2" s="217"/>
      <c r="C2" s="217"/>
      <c r="D2" s="218" t="str">
        <f>AllData!A47</f>
        <v>#4: Social Skills Group</v>
      </c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11"/>
      <c r="S2" s="1"/>
      <c r="T2" s="1"/>
      <c r="U2" s="1"/>
      <c r="V2" s="1"/>
      <c r="W2" s="1"/>
      <c r="X2" s="1"/>
    </row>
    <row r="3" spans="1:24" x14ac:dyDescent="0.35">
      <c r="S3" s="1"/>
      <c r="T3" s="1"/>
      <c r="U3" s="1"/>
      <c r="V3" s="1"/>
      <c r="W3" s="1"/>
      <c r="X3" s="1"/>
    </row>
    <row r="4" spans="1:24" ht="15" thickBot="1" x14ac:dyDescent="0.4">
      <c r="S4" s="1"/>
      <c r="T4" s="1"/>
      <c r="U4" s="1"/>
      <c r="V4" s="1"/>
      <c r="W4" s="1"/>
      <c r="X4" s="1"/>
    </row>
    <row r="5" spans="1:24" ht="25.5" customHeight="1" thickBot="1" x14ac:dyDescent="0.4">
      <c r="B5" s="221" t="s">
        <v>17</v>
      </c>
      <c r="C5" s="223" t="s">
        <v>18</v>
      </c>
      <c r="D5" s="225" t="s">
        <v>36</v>
      </c>
      <c r="E5" s="226"/>
      <c r="F5" s="226"/>
      <c r="G5" s="226"/>
      <c r="H5" s="226"/>
      <c r="I5" s="227"/>
      <c r="O5" s="52"/>
      <c r="P5" s="53"/>
      <c r="Q5" s="53"/>
      <c r="S5" s="1"/>
      <c r="T5" s="1"/>
      <c r="U5" s="1"/>
      <c r="V5" s="1"/>
      <c r="W5" s="1"/>
      <c r="X5" s="1"/>
    </row>
    <row r="6" spans="1:24" ht="20.5" customHeight="1" thickBot="1" x14ac:dyDescent="0.4">
      <c r="B6" s="222"/>
      <c r="C6" s="224"/>
      <c r="D6" s="110" t="s">
        <v>16</v>
      </c>
      <c r="E6" s="111" t="str">
        <f>AllData!F48</f>
        <v>All</v>
      </c>
      <c r="F6" s="112" t="str">
        <f>AllData!B48</f>
        <v>Group 1</v>
      </c>
      <c r="G6" s="112" t="str">
        <f>AllData!C48</f>
        <v>Group 2</v>
      </c>
      <c r="H6" s="112" t="str">
        <f>AllData!D48</f>
        <v>Group 3</v>
      </c>
      <c r="I6" s="113" t="str">
        <f>AllData!E48</f>
        <v>Group 4</v>
      </c>
      <c r="O6" s="23"/>
      <c r="P6" s="54"/>
      <c r="Q6" s="54"/>
      <c r="S6" s="1"/>
      <c r="T6" s="1"/>
      <c r="U6" s="1"/>
      <c r="V6" s="1"/>
      <c r="W6" s="1"/>
      <c r="X6" s="1"/>
    </row>
    <row r="7" spans="1:24" ht="15.5" x14ac:dyDescent="0.35">
      <c r="B7" s="17">
        <f>AllData!F50</f>
        <v>40</v>
      </c>
      <c r="C7" s="13">
        <f>AllData!K50</f>
        <v>32</v>
      </c>
      <c r="D7" s="18" t="str">
        <f>AllData!A50</f>
        <v>September</v>
      </c>
      <c r="E7" s="49">
        <f>AllData!L50</f>
        <v>0.8</v>
      </c>
      <c r="F7" s="50">
        <f>AllData!N50</f>
        <v>0.5714285714285714</v>
      </c>
      <c r="G7" s="50">
        <f>AllData!P50</f>
        <v>0.83333333333333337</v>
      </c>
      <c r="H7" s="51">
        <f>AllData!R50</f>
        <v>0.75</v>
      </c>
      <c r="I7" s="72">
        <f>AllData!T50</f>
        <v>0.92307692307692313</v>
      </c>
      <c r="O7" s="23"/>
      <c r="P7" s="54"/>
      <c r="Q7" s="54"/>
      <c r="S7" s="1"/>
      <c r="T7" s="1"/>
      <c r="U7" s="1"/>
      <c r="V7" s="1"/>
      <c r="W7" s="1"/>
      <c r="X7" s="1"/>
    </row>
    <row r="8" spans="1:24" ht="15.5" x14ac:dyDescent="0.35">
      <c r="B8" s="103">
        <f>AllData!F51</f>
        <v>40</v>
      </c>
      <c r="C8" s="109">
        <f>AllData!K51</f>
        <v>36</v>
      </c>
      <c r="D8" s="104" t="str">
        <f>AllData!A51</f>
        <v>October</v>
      </c>
      <c r="E8" s="105">
        <f>AllData!L51</f>
        <v>0.9</v>
      </c>
      <c r="F8" s="107">
        <f>AllData!N51</f>
        <v>0.8</v>
      </c>
      <c r="G8" s="107">
        <f>AllData!P51</f>
        <v>0.90909090909090906</v>
      </c>
      <c r="H8" s="108">
        <f>AllData!R51</f>
        <v>0.875</v>
      </c>
      <c r="I8" s="106">
        <f>AllData!T51</f>
        <v>1</v>
      </c>
      <c r="O8" s="23"/>
      <c r="P8" s="54"/>
      <c r="Q8" s="54"/>
      <c r="S8" s="1"/>
      <c r="T8" s="1"/>
      <c r="U8" s="1"/>
      <c r="V8" s="1"/>
      <c r="W8" s="1"/>
      <c r="X8" s="1"/>
    </row>
    <row r="9" spans="1:24" ht="15.5" x14ac:dyDescent="0.35">
      <c r="B9" s="17">
        <f>AllData!F52</f>
        <v>41</v>
      </c>
      <c r="C9" s="13">
        <f>AllData!K52</f>
        <v>29</v>
      </c>
      <c r="D9" s="18" t="str">
        <f>AllData!A52</f>
        <v>November</v>
      </c>
      <c r="E9" s="49">
        <f>AllData!L52</f>
        <v>0.70731707317073167</v>
      </c>
      <c r="F9" s="50">
        <f>AllData!N52</f>
        <v>0.55555555555555558</v>
      </c>
      <c r="G9" s="50">
        <f>AllData!P52</f>
        <v>0.76923076923076927</v>
      </c>
      <c r="H9" s="51">
        <f>AllData!R52</f>
        <v>0.6</v>
      </c>
      <c r="I9" s="72">
        <f>AllData!T52</f>
        <v>0.88888888888888884</v>
      </c>
      <c r="O9" s="23"/>
      <c r="P9" s="54"/>
      <c r="Q9" s="54"/>
      <c r="S9" s="1"/>
      <c r="T9" s="1"/>
      <c r="U9" s="1"/>
      <c r="V9" s="1"/>
      <c r="W9" s="1"/>
      <c r="X9" s="1"/>
    </row>
    <row r="10" spans="1:24" ht="15.5" x14ac:dyDescent="0.35">
      <c r="B10" s="103">
        <f>AllData!F53</f>
        <v>41</v>
      </c>
      <c r="C10" s="109">
        <f>AllData!K53</f>
        <v>25</v>
      </c>
      <c r="D10" s="104" t="str">
        <f>AllData!A53</f>
        <v>December</v>
      </c>
      <c r="E10" s="105">
        <f>AllData!L53</f>
        <v>0.6097560975609756</v>
      </c>
      <c r="F10" s="107">
        <f>AllData!N53</f>
        <v>0.5</v>
      </c>
      <c r="G10" s="107">
        <f>AllData!P53</f>
        <v>0.75</v>
      </c>
      <c r="H10" s="108">
        <f>AllData!R53</f>
        <v>0.45454545454545453</v>
      </c>
      <c r="I10" s="106">
        <f>AllData!T53</f>
        <v>0.7</v>
      </c>
      <c r="O10" s="23"/>
      <c r="P10" s="54"/>
      <c r="Q10" s="54"/>
      <c r="S10" s="1"/>
      <c r="T10" s="1"/>
      <c r="U10" s="1"/>
      <c r="V10" s="1"/>
      <c r="W10" s="1"/>
      <c r="X10" s="1"/>
    </row>
    <row r="11" spans="1:24" ht="15.5" x14ac:dyDescent="0.35">
      <c r="B11" s="17">
        <f>AllData!F54</f>
        <v>40</v>
      </c>
      <c r="C11" s="13">
        <f>AllData!K54</f>
        <v>28</v>
      </c>
      <c r="D11" s="18" t="str">
        <f>AllData!A54</f>
        <v>January</v>
      </c>
      <c r="E11" s="49">
        <f>AllData!L54</f>
        <v>0.7</v>
      </c>
      <c r="F11" s="50">
        <f>AllData!N54</f>
        <v>0.625</v>
      </c>
      <c r="G11" s="50">
        <f>AllData!P54</f>
        <v>0.76923076923076927</v>
      </c>
      <c r="H11" s="51">
        <f>AllData!R54</f>
        <v>0.55555555555555558</v>
      </c>
      <c r="I11" s="72">
        <f>AllData!T54</f>
        <v>0.8</v>
      </c>
      <c r="O11" s="23"/>
      <c r="P11" s="54"/>
      <c r="Q11" s="54"/>
      <c r="S11" s="1"/>
      <c r="T11" s="1"/>
      <c r="U11" s="1"/>
      <c r="V11" s="1"/>
      <c r="W11" s="1"/>
      <c r="X11" s="1"/>
    </row>
    <row r="12" spans="1:24" ht="15.5" x14ac:dyDescent="0.35">
      <c r="B12" s="103">
        <f>AllData!F55</f>
        <v>41</v>
      </c>
      <c r="C12" s="109">
        <f>AllData!K55</f>
        <v>28</v>
      </c>
      <c r="D12" s="104" t="str">
        <f>AllData!A55</f>
        <v>February</v>
      </c>
      <c r="E12" s="105">
        <f>AllData!L55</f>
        <v>0.68292682926829273</v>
      </c>
      <c r="F12" s="107">
        <f>AllData!N55</f>
        <v>0.5</v>
      </c>
      <c r="G12" s="107">
        <f>AllData!P55</f>
        <v>0.75</v>
      </c>
      <c r="H12" s="108">
        <f>AllData!R55</f>
        <v>0.77777777777777779</v>
      </c>
      <c r="I12" s="106">
        <f>AllData!T55</f>
        <v>0.66666666666666663</v>
      </c>
      <c r="O12" s="23"/>
      <c r="P12" s="54"/>
      <c r="Q12" s="54"/>
      <c r="S12" s="1"/>
      <c r="T12" s="1"/>
      <c r="U12" s="1"/>
      <c r="V12" s="1"/>
      <c r="W12" s="1"/>
      <c r="X12" s="1"/>
    </row>
    <row r="13" spans="1:24" ht="15.5" x14ac:dyDescent="0.35">
      <c r="B13" s="17">
        <f>AllData!F56</f>
        <v>40</v>
      </c>
      <c r="C13" s="13">
        <f>AllData!K56</f>
        <v>30</v>
      </c>
      <c r="D13" s="18" t="str">
        <f>AllData!A56</f>
        <v xml:space="preserve">March </v>
      </c>
      <c r="E13" s="49">
        <f>AllData!L56</f>
        <v>0.75</v>
      </c>
      <c r="F13" s="50">
        <f>AllData!N56</f>
        <v>0.66666666666666663</v>
      </c>
      <c r="G13" s="50">
        <f>AllData!P56</f>
        <v>0.83333333333333337</v>
      </c>
      <c r="H13" s="51">
        <f>AllData!R56</f>
        <v>0.72727272727272729</v>
      </c>
      <c r="I13" s="72">
        <f>AllData!T56</f>
        <v>0.75</v>
      </c>
      <c r="O13" s="23"/>
      <c r="P13" s="54"/>
      <c r="Q13" s="54"/>
      <c r="S13" s="1"/>
      <c r="T13" s="1"/>
      <c r="U13" s="1"/>
      <c r="V13" s="1"/>
      <c r="W13" s="1"/>
      <c r="X13" s="1"/>
    </row>
    <row r="14" spans="1:24" ht="15.5" x14ac:dyDescent="0.35">
      <c r="B14" s="103">
        <f>AllData!F57</f>
        <v>41</v>
      </c>
      <c r="C14" s="109">
        <f>AllData!K57</f>
        <v>28</v>
      </c>
      <c r="D14" s="104" t="str">
        <f>AllData!A57</f>
        <v>April</v>
      </c>
      <c r="E14" s="105">
        <f>AllData!L57</f>
        <v>0.68292682926829273</v>
      </c>
      <c r="F14" s="107">
        <f>AllData!N57</f>
        <v>0.58333333333333337</v>
      </c>
      <c r="G14" s="107">
        <f>AllData!P57</f>
        <v>0.72727272727272729</v>
      </c>
      <c r="H14" s="108">
        <f>AllData!R57</f>
        <v>0.77777777777777779</v>
      </c>
      <c r="I14" s="106">
        <f>AllData!T57</f>
        <v>0.66666666666666663</v>
      </c>
      <c r="O14" s="23"/>
      <c r="P14" s="54"/>
      <c r="Q14" s="54"/>
      <c r="S14" s="1"/>
      <c r="T14" s="1"/>
      <c r="U14" s="1"/>
      <c r="V14" s="1"/>
      <c r="W14" s="1"/>
      <c r="X14" s="1"/>
    </row>
    <row r="15" spans="1:24" ht="15.5" x14ac:dyDescent="0.35">
      <c r="B15" s="17">
        <f>AllData!F58</f>
        <v>40</v>
      </c>
      <c r="C15" s="13">
        <f>AllData!K58</f>
        <v>29</v>
      </c>
      <c r="D15" s="18" t="str">
        <f>AllData!A58</f>
        <v>May</v>
      </c>
      <c r="E15" s="49">
        <f>AllData!L58</f>
        <v>0.72499999999999998</v>
      </c>
      <c r="F15" s="50">
        <f>AllData!N58</f>
        <v>0.53846153846153844</v>
      </c>
      <c r="G15" s="50">
        <f>AllData!P58</f>
        <v>0.81818181818181823</v>
      </c>
      <c r="H15" s="51">
        <f>AllData!R58</f>
        <v>0.75</v>
      </c>
      <c r="I15" s="72">
        <f>AllData!T58</f>
        <v>0.875</v>
      </c>
      <c r="O15" s="23"/>
      <c r="P15" s="54"/>
      <c r="Q15" s="54"/>
      <c r="S15" s="1"/>
      <c r="T15" s="1"/>
      <c r="U15" s="1"/>
      <c r="V15" s="1"/>
      <c r="W15" s="1"/>
      <c r="X15" s="1"/>
    </row>
    <row r="16" spans="1:24" ht="16" thickBot="1" x14ac:dyDescent="0.4">
      <c r="B16" s="103">
        <f>AllData!F59</f>
        <v>40</v>
      </c>
      <c r="C16" s="109">
        <f>AllData!K59</f>
        <v>33</v>
      </c>
      <c r="D16" s="104" t="str">
        <f>AllData!A59</f>
        <v>June</v>
      </c>
      <c r="E16" s="105">
        <f>AllData!L59</f>
        <v>0.82499999999999996</v>
      </c>
      <c r="F16" s="107">
        <f>AllData!N59</f>
        <v>0.8</v>
      </c>
      <c r="G16" s="107">
        <f>AllData!P59</f>
        <v>0.83333333333333337</v>
      </c>
      <c r="H16" s="108">
        <f>AllData!R59</f>
        <v>0.75</v>
      </c>
      <c r="I16" s="106">
        <f>AllData!T59</f>
        <v>0.9</v>
      </c>
      <c r="O16" s="55"/>
      <c r="P16" s="56"/>
      <c r="Q16" s="56"/>
      <c r="S16" s="1"/>
      <c r="T16" s="1"/>
      <c r="U16" s="1"/>
      <c r="V16" s="1"/>
      <c r="W16" s="1"/>
      <c r="X16" s="1"/>
    </row>
    <row r="17" spans="2:24" ht="16" thickBot="1" x14ac:dyDescent="0.4">
      <c r="B17" s="73">
        <f>IFERROR(AVERAGEIF(B7:B16,"&gt;0"), " ")</f>
        <v>40.4</v>
      </c>
      <c r="C17" s="16">
        <f>IFERROR(AVERAGEIF(C7:C16,"&gt;0"), " ")</f>
        <v>29.8</v>
      </c>
      <c r="D17" s="170" t="s">
        <v>20</v>
      </c>
      <c r="E17" s="169">
        <f>IFERROR(AVERAGE(E7:E16), " ")</f>
        <v>0.73829268292682915</v>
      </c>
      <c r="F17" s="74">
        <f>IFERROR(AVERAGE(F7:F16), " ")</f>
        <v>0.61404456654456652</v>
      </c>
      <c r="G17" s="74">
        <f t="shared" ref="G17:I17" si="0">IFERROR(AVERAGE(G7:G16), " ")</f>
        <v>0.79930069930069936</v>
      </c>
      <c r="H17" s="74">
        <f t="shared" si="0"/>
        <v>0.70179292929292925</v>
      </c>
      <c r="I17" s="168">
        <f t="shared" si="0"/>
        <v>0.81702991452991447</v>
      </c>
      <c r="S17" s="1"/>
      <c r="T17" s="1"/>
      <c r="U17" s="1"/>
      <c r="V17" s="1"/>
      <c r="W17" s="1"/>
      <c r="X17" s="1"/>
    </row>
    <row r="18" spans="2:24" x14ac:dyDescent="0.35">
      <c r="S18" s="1"/>
      <c r="T18" s="1"/>
      <c r="U18" s="1"/>
      <c r="V18" s="1"/>
      <c r="W18" s="1"/>
      <c r="X18" s="1"/>
    </row>
    <row r="19" spans="2:24" x14ac:dyDescent="0.35">
      <c r="S19" s="1"/>
      <c r="T19" s="1"/>
      <c r="U19" s="1"/>
      <c r="V19" s="1"/>
      <c r="W19" s="1"/>
      <c r="X19" s="1"/>
    </row>
    <row r="20" spans="2:24" x14ac:dyDescent="0.35">
      <c r="S20" s="1"/>
      <c r="T20" s="1"/>
      <c r="U20" s="1"/>
      <c r="V20" s="1"/>
      <c r="W20" s="1"/>
      <c r="X20" s="1"/>
    </row>
    <row r="21" spans="2:24" x14ac:dyDescent="0.35">
      <c r="S21" s="1"/>
      <c r="T21" s="1"/>
      <c r="U21" s="1"/>
      <c r="V21" s="1"/>
      <c r="W21" s="1"/>
      <c r="X21" s="1"/>
    </row>
    <row r="22" spans="2:24" x14ac:dyDescent="0.35">
      <c r="S22" s="1"/>
      <c r="T22" s="1"/>
      <c r="U22" s="1"/>
      <c r="V22" s="1"/>
      <c r="W22" s="1"/>
      <c r="X22" s="1"/>
    </row>
    <row r="23" spans="2:24" x14ac:dyDescent="0.35">
      <c r="S23" s="1"/>
      <c r="T23" s="1"/>
      <c r="U23" s="1"/>
      <c r="V23" s="1"/>
      <c r="W23" s="1"/>
      <c r="X23" s="1"/>
    </row>
    <row r="24" spans="2:24" x14ac:dyDescent="0.35">
      <c r="S24" s="1"/>
      <c r="T24" s="1"/>
      <c r="U24" s="1"/>
      <c r="V24" s="1"/>
      <c r="W24" s="1"/>
      <c r="X24" s="1"/>
    </row>
    <row r="25" spans="2:24" x14ac:dyDescent="0.35">
      <c r="S25" s="1"/>
      <c r="T25" s="1"/>
      <c r="U25" s="1"/>
      <c r="V25" s="1"/>
      <c r="W25" s="1"/>
      <c r="X25" s="1"/>
    </row>
    <row r="26" spans="2:24" x14ac:dyDescent="0.35">
      <c r="S26" s="1"/>
      <c r="T26" s="1"/>
      <c r="U26" s="1"/>
      <c r="V26" s="1"/>
      <c r="W26" s="1"/>
      <c r="X26" s="1"/>
    </row>
    <row r="27" spans="2:24" ht="15.5" x14ac:dyDescent="0.35">
      <c r="K27" s="52"/>
      <c r="L27" s="53"/>
      <c r="S27" s="1"/>
      <c r="T27" s="1"/>
      <c r="U27" s="1"/>
      <c r="V27" s="1"/>
      <c r="W27" s="1"/>
      <c r="X27" s="1"/>
    </row>
    <row r="28" spans="2:24" ht="15.5" x14ac:dyDescent="0.35">
      <c r="K28" s="23"/>
      <c r="L28" s="54"/>
      <c r="S28" s="1"/>
      <c r="T28" s="1"/>
      <c r="U28" s="1"/>
      <c r="V28" s="1"/>
      <c r="W28" s="1"/>
      <c r="X28" s="1"/>
    </row>
    <row r="29" spans="2:24" ht="15.5" x14ac:dyDescent="0.35">
      <c r="K29" s="23"/>
      <c r="L29" s="54"/>
      <c r="S29" s="1"/>
      <c r="T29" s="1"/>
      <c r="U29" s="1"/>
      <c r="V29" s="1"/>
      <c r="W29" s="1"/>
      <c r="X29" s="1"/>
    </row>
    <row r="30" spans="2:24" ht="15.5" x14ac:dyDescent="0.35">
      <c r="K30" s="23"/>
      <c r="L30" s="54"/>
      <c r="S30" s="1"/>
      <c r="T30" s="1"/>
      <c r="U30" s="1"/>
      <c r="V30" s="1"/>
      <c r="W30" s="1"/>
      <c r="X30" s="1"/>
    </row>
    <row r="31" spans="2:24" ht="15.5" x14ac:dyDescent="0.35">
      <c r="K31" s="23"/>
      <c r="L31" s="54"/>
      <c r="S31" s="1"/>
      <c r="T31" s="1"/>
      <c r="U31" s="1"/>
      <c r="V31" s="1"/>
      <c r="W31" s="1"/>
      <c r="X31" s="1"/>
    </row>
    <row r="32" spans="2:24" ht="15.5" x14ac:dyDescent="0.35">
      <c r="K32" s="23"/>
      <c r="L32" s="54"/>
      <c r="S32" s="1"/>
      <c r="T32" s="1"/>
      <c r="U32" s="1"/>
      <c r="V32" s="1"/>
      <c r="W32" s="1"/>
      <c r="X32" s="1"/>
    </row>
    <row r="33" spans="1:24" ht="15.5" x14ac:dyDescent="0.35">
      <c r="K33" s="23"/>
      <c r="L33" s="54"/>
      <c r="S33" s="1"/>
      <c r="T33" s="1"/>
      <c r="U33" s="1"/>
      <c r="V33" s="1"/>
      <c r="W33" s="1"/>
      <c r="X33" s="1"/>
    </row>
    <row r="34" spans="1:24" ht="15.5" x14ac:dyDescent="0.35">
      <c r="K34" s="23"/>
      <c r="L34" s="54"/>
      <c r="S34" s="1"/>
      <c r="T34" s="1"/>
      <c r="U34" s="1"/>
      <c r="V34" s="1"/>
      <c r="W34" s="1"/>
      <c r="X34" s="1"/>
    </row>
    <row r="35" spans="1:24" ht="15.5" x14ac:dyDescent="0.35">
      <c r="K35" s="23"/>
      <c r="L35" s="54"/>
      <c r="S35" s="1"/>
      <c r="T35" s="1"/>
      <c r="U35" s="1"/>
      <c r="V35" s="1"/>
      <c r="W35" s="1"/>
      <c r="X35" s="1"/>
    </row>
    <row r="36" spans="1:24" ht="15.5" x14ac:dyDescent="0.35">
      <c r="K36" s="23"/>
      <c r="L36" s="54"/>
      <c r="S36" s="1"/>
      <c r="T36" s="1"/>
      <c r="U36" s="1"/>
      <c r="V36" s="1"/>
      <c r="W36" s="1"/>
      <c r="X36" s="1"/>
    </row>
    <row r="37" spans="1:24" ht="15.5" x14ac:dyDescent="0.35">
      <c r="K37" s="23"/>
      <c r="L37" s="54"/>
      <c r="S37" s="1"/>
      <c r="T37" s="1"/>
      <c r="U37" s="1"/>
      <c r="V37" s="1"/>
      <c r="W37" s="1"/>
      <c r="X37" s="1"/>
    </row>
    <row r="38" spans="1:24" ht="15.5" x14ac:dyDescent="0.35">
      <c r="K38" s="55"/>
      <c r="L38" s="56"/>
      <c r="S38" s="1"/>
      <c r="T38" s="1"/>
      <c r="U38" s="1"/>
      <c r="V38" s="1"/>
      <c r="W38" s="1"/>
      <c r="X38" s="1"/>
    </row>
    <row r="39" spans="1:24" x14ac:dyDescent="0.35">
      <c r="S39" s="1"/>
      <c r="T39" s="1"/>
      <c r="U39" s="1"/>
      <c r="V39" s="1"/>
      <c r="W39" s="1"/>
      <c r="X39" s="1"/>
    </row>
    <row r="40" spans="1:24" x14ac:dyDescent="0.35">
      <c r="S40" s="1"/>
      <c r="T40" s="1"/>
      <c r="U40" s="1"/>
      <c r="V40" s="1"/>
      <c r="W40" s="1"/>
      <c r="X40" s="1"/>
    </row>
    <row r="41" spans="1:24" x14ac:dyDescent="0.35">
      <c r="S41" s="1"/>
      <c r="T41" s="1"/>
      <c r="U41" s="1"/>
      <c r="V41" s="1"/>
      <c r="W41" s="1"/>
      <c r="X41" s="1"/>
    </row>
    <row r="42" spans="1:24" s="12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12" customForma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12" customFormat="1" ht="23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12" customForma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12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12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12" customForma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12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2" customForma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2" customForma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12" customForma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12" customForma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12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2" customForma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12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12" customForma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2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12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12" customForma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2" customForma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12" customForma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12" customForma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2" customForma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12" customForma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2" customForma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2" customForma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" customForma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" customForma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2" customForma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" customForma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" customForma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" customForma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" customForma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</sheetData>
  <sheetProtection algorithmName="SHA-512" hashValue="w7Qr1DPn+Bpvh8LvVZ3vfl/MAyc+/ZCaqMB1uMPQ8zufPBcP/weH4G929704MowRtm2fwiBCNwRKhX8ZnTjBCA==" saltValue="/seym9pmtgdGvuMIR0bWYw==" spinCount="100000" sheet="1" formatCells="0" formatColumns="0" formatRows="0" insertHyperlinks="0" pivotTables="0"/>
  <mergeCells count="5">
    <mergeCell ref="A2:C2"/>
    <mergeCell ref="D2:N2"/>
    <mergeCell ref="B5:B6"/>
    <mergeCell ref="C5:C6"/>
    <mergeCell ref="D5:I5"/>
  </mergeCells>
  <pageMargins left="0.25" right="0.25" top="0.75" bottom="0.75" header="0.3" footer="0.3"/>
  <pageSetup scale="6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8957-B0A5-4AA2-BA9A-B5E9589E15E1}">
  <sheetPr>
    <tabColor theme="3" tint="0.39997558519241921"/>
    <pageSetUpPr fitToPage="1"/>
  </sheetPr>
  <dimension ref="A1:IW571"/>
  <sheetViews>
    <sheetView showGridLines="0" zoomScaleNormal="100" zoomScalePageLayoutView="70" workbookViewId="0">
      <selection activeCell="A2" sqref="A2:C2"/>
    </sheetView>
  </sheetViews>
  <sheetFormatPr defaultColWidth="8.81640625" defaultRowHeight="14.5" x14ac:dyDescent="0.35"/>
  <cols>
    <col min="1" max="1" width="8.26953125" style="1" customWidth="1"/>
    <col min="2" max="2" width="12.6328125" style="1" customWidth="1"/>
    <col min="3" max="3" width="12.54296875" style="1" customWidth="1"/>
    <col min="4" max="4" width="10.6328125" style="1" bestFit="1" customWidth="1"/>
    <col min="5" max="5" width="10.90625" style="1" customWidth="1"/>
    <col min="6" max="9" width="17.453125" style="1" customWidth="1"/>
    <col min="10" max="13" width="8.81640625" style="1"/>
    <col min="14" max="14" width="1.453125" style="1" customWidth="1"/>
    <col min="15" max="15" width="11.453125" style="1" customWidth="1"/>
    <col min="16" max="16" width="13.6328125" style="1" customWidth="1"/>
    <col min="17" max="17" width="13.36328125" style="1" customWidth="1"/>
    <col min="18" max="18" width="15.81640625" style="1" customWidth="1"/>
    <col min="19" max="23" width="15.81640625" style="12" customWidth="1"/>
    <col min="24" max="257" width="8.81640625" style="12"/>
  </cols>
  <sheetData>
    <row r="1" spans="1:24" ht="10" customHeight="1" x14ac:dyDescent="0.35">
      <c r="S1" s="1"/>
      <c r="T1" s="1"/>
      <c r="U1" s="1"/>
      <c r="V1" s="1"/>
      <c r="W1" s="1"/>
      <c r="X1" s="1"/>
    </row>
    <row r="2" spans="1:24" ht="21" x14ac:dyDescent="0.5">
      <c r="A2" s="217" t="s">
        <v>15</v>
      </c>
      <c r="B2" s="217"/>
      <c r="C2" s="217"/>
      <c r="D2" s="218" t="str">
        <f>AllData!A61</f>
        <v>#5: CBITS</v>
      </c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11"/>
      <c r="S2" s="1"/>
      <c r="T2" s="1"/>
      <c r="U2" s="1"/>
      <c r="V2" s="1"/>
      <c r="W2" s="1"/>
      <c r="X2" s="1"/>
    </row>
    <row r="3" spans="1:24" x14ac:dyDescent="0.35">
      <c r="S3" s="1"/>
      <c r="T3" s="1"/>
      <c r="U3" s="1"/>
      <c r="V3" s="1"/>
      <c r="W3" s="1"/>
      <c r="X3" s="1"/>
    </row>
    <row r="4" spans="1:24" ht="15" thickBot="1" x14ac:dyDescent="0.4">
      <c r="S4" s="1"/>
      <c r="T4" s="1"/>
      <c r="U4" s="1"/>
      <c r="V4" s="1"/>
      <c r="W4" s="1"/>
      <c r="X4" s="1"/>
    </row>
    <row r="5" spans="1:24" ht="25.5" customHeight="1" thickBot="1" x14ac:dyDescent="0.4">
      <c r="B5" s="221" t="s">
        <v>17</v>
      </c>
      <c r="C5" s="223" t="s">
        <v>18</v>
      </c>
      <c r="D5" s="225" t="s">
        <v>36</v>
      </c>
      <c r="E5" s="226"/>
      <c r="F5" s="226"/>
      <c r="G5" s="226"/>
      <c r="H5" s="226"/>
      <c r="I5" s="227"/>
      <c r="O5" s="52"/>
      <c r="P5" s="53"/>
      <c r="Q5" s="53"/>
      <c r="S5" s="1"/>
      <c r="T5" s="1"/>
      <c r="U5" s="1"/>
      <c r="V5" s="1"/>
      <c r="W5" s="1"/>
      <c r="X5" s="1"/>
    </row>
    <row r="6" spans="1:24" ht="20.5" customHeight="1" thickBot="1" x14ac:dyDescent="0.4">
      <c r="B6" s="222"/>
      <c r="C6" s="224"/>
      <c r="D6" s="110" t="s">
        <v>16</v>
      </c>
      <c r="E6" s="111" t="str">
        <f>AllData!F62</f>
        <v>All</v>
      </c>
      <c r="F6" s="112" t="str">
        <f>AllData!B62</f>
        <v>Group 1</v>
      </c>
      <c r="G6" s="112" t="str">
        <f>AllData!C62</f>
        <v>Group 2</v>
      </c>
      <c r="H6" s="112" t="str">
        <f>AllData!D62</f>
        <v>Group 3</v>
      </c>
      <c r="I6" s="113" t="str">
        <f>AllData!E62</f>
        <v>Group 4</v>
      </c>
      <c r="O6" s="23"/>
      <c r="P6" s="54"/>
      <c r="Q6" s="54"/>
      <c r="S6" s="1"/>
      <c r="T6" s="1"/>
      <c r="U6" s="1"/>
      <c r="V6" s="1"/>
      <c r="W6" s="1"/>
      <c r="X6" s="1"/>
    </row>
    <row r="7" spans="1:24" ht="15.5" x14ac:dyDescent="0.35">
      <c r="B7" s="17">
        <f>AllData!F64</f>
        <v>10</v>
      </c>
      <c r="C7" s="13">
        <f>AllData!K64</f>
        <v>8</v>
      </c>
      <c r="D7" s="18" t="str">
        <f>AllData!A64</f>
        <v>September</v>
      </c>
      <c r="E7" s="49">
        <f>AllData!L64</f>
        <v>0.8</v>
      </c>
      <c r="F7" s="50">
        <f>AllData!N64</f>
        <v>1</v>
      </c>
      <c r="G7" s="50">
        <f>AllData!P64</f>
        <v>1</v>
      </c>
      <c r="H7" s="51">
        <f>AllData!R64</f>
        <v>0.5</v>
      </c>
      <c r="I7" s="72">
        <f>AllData!T64</f>
        <v>0.66666666666666663</v>
      </c>
      <c r="O7" s="23"/>
      <c r="P7" s="54"/>
      <c r="Q7" s="54"/>
      <c r="S7" s="1"/>
      <c r="T7" s="1"/>
      <c r="U7" s="1"/>
      <c r="V7" s="1"/>
      <c r="W7" s="1"/>
      <c r="X7" s="1"/>
    </row>
    <row r="8" spans="1:24" ht="15.5" x14ac:dyDescent="0.35">
      <c r="B8" s="103">
        <f>AllData!F65</f>
        <v>8</v>
      </c>
      <c r="C8" s="109">
        <f>AllData!K65</f>
        <v>6</v>
      </c>
      <c r="D8" s="104" t="str">
        <f>AllData!A65</f>
        <v>October</v>
      </c>
      <c r="E8" s="105">
        <f>AllData!L65</f>
        <v>0.75</v>
      </c>
      <c r="F8" s="107">
        <f>AllData!N65</f>
        <v>0.5</v>
      </c>
      <c r="G8" s="107">
        <f>AllData!P65</f>
        <v>1</v>
      </c>
      <c r="H8" s="108">
        <f>AllData!R65</f>
        <v>1</v>
      </c>
      <c r="I8" s="106">
        <f>AllData!T65</f>
        <v>0.5</v>
      </c>
      <c r="O8" s="23"/>
      <c r="P8" s="54"/>
      <c r="Q8" s="54"/>
      <c r="S8" s="1"/>
      <c r="T8" s="1"/>
      <c r="U8" s="1"/>
      <c r="V8" s="1"/>
      <c r="W8" s="1"/>
      <c r="X8" s="1"/>
    </row>
    <row r="9" spans="1:24" ht="15.5" x14ac:dyDescent="0.35">
      <c r="B9" s="17">
        <f>AllData!F66</f>
        <v>10</v>
      </c>
      <c r="C9" s="13">
        <f>AllData!K66</f>
        <v>7</v>
      </c>
      <c r="D9" s="18" t="str">
        <f>AllData!A66</f>
        <v>November</v>
      </c>
      <c r="E9" s="49">
        <f>AllData!L66</f>
        <v>0.7</v>
      </c>
      <c r="F9" s="50">
        <f>AllData!N66</f>
        <v>0.66666666666666663</v>
      </c>
      <c r="G9" s="50">
        <f>AllData!P66</f>
        <v>0.66666666666666663</v>
      </c>
      <c r="H9" s="51">
        <f>AllData!R66</f>
        <v>1</v>
      </c>
      <c r="I9" s="72">
        <f>AllData!T66</f>
        <v>0.5</v>
      </c>
      <c r="O9" s="23"/>
      <c r="P9" s="54"/>
      <c r="Q9" s="54"/>
      <c r="S9" s="1"/>
      <c r="T9" s="1"/>
      <c r="U9" s="1"/>
      <c r="V9" s="1"/>
      <c r="W9" s="1"/>
      <c r="X9" s="1"/>
    </row>
    <row r="10" spans="1:24" ht="15.5" x14ac:dyDescent="0.35">
      <c r="B10" s="103">
        <f>AllData!F67</f>
        <v>9</v>
      </c>
      <c r="C10" s="109">
        <f>AllData!K67</f>
        <v>6</v>
      </c>
      <c r="D10" s="104" t="str">
        <f>AllData!A67</f>
        <v>December</v>
      </c>
      <c r="E10" s="105">
        <f>AllData!L67</f>
        <v>0.66666666666666663</v>
      </c>
      <c r="F10" s="107">
        <f>AllData!N67</f>
        <v>0.5</v>
      </c>
      <c r="G10" s="107">
        <f>AllData!P67</f>
        <v>0.66666666666666663</v>
      </c>
      <c r="H10" s="108">
        <f>AllData!R67</f>
        <v>1</v>
      </c>
      <c r="I10" s="106">
        <f>AllData!T67</f>
        <v>0.66666666666666663</v>
      </c>
      <c r="O10" s="23"/>
      <c r="P10" s="54"/>
      <c r="Q10" s="54"/>
      <c r="S10" s="1"/>
      <c r="T10" s="1"/>
      <c r="U10" s="1"/>
      <c r="V10" s="1"/>
      <c r="W10" s="1"/>
      <c r="X10" s="1"/>
    </row>
    <row r="11" spans="1:24" ht="15.5" x14ac:dyDescent="0.35">
      <c r="B11" s="17">
        <f>AllData!F68</f>
        <v>9</v>
      </c>
      <c r="C11" s="13">
        <f>AllData!K68</f>
        <v>6</v>
      </c>
      <c r="D11" s="18" t="str">
        <f>AllData!A68</f>
        <v>January</v>
      </c>
      <c r="E11" s="49">
        <f>AllData!L68</f>
        <v>0.66666666666666663</v>
      </c>
      <c r="F11" s="50">
        <f>AllData!N68</f>
        <v>0.66666666666666663</v>
      </c>
      <c r="G11" s="50">
        <f>AllData!P68</f>
        <v>0.66666666666666663</v>
      </c>
      <c r="H11" s="51">
        <f>AllData!R68</f>
        <v>0.5</v>
      </c>
      <c r="I11" s="72">
        <f>AllData!T68</f>
        <v>1</v>
      </c>
      <c r="O11" s="23"/>
      <c r="P11" s="54"/>
      <c r="Q11" s="54"/>
      <c r="S11" s="1"/>
      <c r="T11" s="1"/>
      <c r="U11" s="1"/>
      <c r="V11" s="1"/>
      <c r="W11" s="1"/>
      <c r="X11" s="1"/>
    </row>
    <row r="12" spans="1:24" ht="15.5" x14ac:dyDescent="0.35">
      <c r="B12" s="103">
        <f>AllData!F69</f>
        <v>10</v>
      </c>
      <c r="C12" s="109">
        <f>AllData!K69</f>
        <v>8</v>
      </c>
      <c r="D12" s="104" t="str">
        <f>AllData!A69</f>
        <v>February</v>
      </c>
      <c r="E12" s="105">
        <f>AllData!L69</f>
        <v>0.8</v>
      </c>
      <c r="F12" s="107">
        <f>AllData!N69</f>
        <v>0.5</v>
      </c>
      <c r="G12" s="107">
        <f>AllData!P69</f>
        <v>0.66666666666666663</v>
      </c>
      <c r="H12" s="108">
        <f>AllData!R69</f>
        <v>1</v>
      </c>
      <c r="I12" s="106">
        <f>AllData!T69</f>
        <v>1</v>
      </c>
      <c r="O12" s="23"/>
      <c r="P12" s="54"/>
      <c r="Q12" s="54"/>
      <c r="S12" s="1"/>
      <c r="T12" s="1"/>
      <c r="U12" s="1"/>
      <c r="V12" s="1"/>
      <c r="W12" s="1"/>
      <c r="X12" s="1"/>
    </row>
    <row r="13" spans="1:24" ht="15.5" x14ac:dyDescent="0.35">
      <c r="B13" s="17">
        <f>AllData!F70</f>
        <v>7</v>
      </c>
      <c r="C13" s="13">
        <f>AllData!K70</f>
        <v>5</v>
      </c>
      <c r="D13" s="18" t="str">
        <f>AllData!A70</f>
        <v xml:space="preserve">March </v>
      </c>
      <c r="E13" s="49">
        <f>AllData!L70</f>
        <v>0.7142857142857143</v>
      </c>
      <c r="F13" s="50">
        <f>AllData!N70</f>
        <v>1</v>
      </c>
      <c r="G13" s="50">
        <f>AllData!P70</f>
        <v>0.5</v>
      </c>
      <c r="H13" s="51">
        <f>AllData!R70</f>
        <v>1</v>
      </c>
      <c r="I13" s="72">
        <f>AllData!T70</f>
        <v>0.5</v>
      </c>
      <c r="O13" s="23"/>
      <c r="P13" s="54"/>
      <c r="Q13" s="54"/>
      <c r="S13" s="1"/>
      <c r="T13" s="1"/>
      <c r="U13" s="1"/>
      <c r="V13" s="1"/>
      <c r="W13" s="1"/>
      <c r="X13" s="1"/>
    </row>
    <row r="14" spans="1:24" ht="15.5" x14ac:dyDescent="0.35">
      <c r="B14" s="103">
        <f>AllData!F71</f>
        <v>9</v>
      </c>
      <c r="C14" s="109">
        <f>AllData!K71</f>
        <v>7</v>
      </c>
      <c r="D14" s="104" t="str">
        <f>AllData!A71</f>
        <v>April</v>
      </c>
      <c r="E14" s="105">
        <f>AllData!L71</f>
        <v>0.77777777777777779</v>
      </c>
      <c r="F14" s="107">
        <f>AllData!N71</f>
        <v>1</v>
      </c>
      <c r="G14" s="107">
        <f>AllData!P71</f>
        <v>0.66666666666666663</v>
      </c>
      <c r="H14" s="108">
        <f>AllData!R71</f>
        <v>0.75</v>
      </c>
      <c r="I14" s="106">
        <f>AllData!T71</f>
        <v>1</v>
      </c>
      <c r="O14" s="23"/>
      <c r="P14" s="54"/>
      <c r="Q14" s="54"/>
      <c r="S14" s="1"/>
      <c r="T14" s="1"/>
      <c r="U14" s="1"/>
      <c r="V14" s="1"/>
      <c r="W14" s="1"/>
      <c r="X14" s="1"/>
    </row>
    <row r="15" spans="1:24" ht="15.5" x14ac:dyDescent="0.35">
      <c r="B15" s="17">
        <f>AllData!F72</f>
        <v>9</v>
      </c>
      <c r="C15" s="13">
        <f>AllData!K72</f>
        <v>8</v>
      </c>
      <c r="D15" s="18" t="str">
        <f>AllData!A72</f>
        <v>May</v>
      </c>
      <c r="E15" s="49">
        <f>AllData!L72</f>
        <v>0.88888888888888884</v>
      </c>
      <c r="F15" s="50">
        <f>AllData!N72</f>
        <v>1</v>
      </c>
      <c r="G15" s="50">
        <f>AllData!P72</f>
        <v>0.66666666666666663</v>
      </c>
      <c r="H15" s="51">
        <f>AllData!R72</f>
        <v>1</v>
      </c>
      <c r="I15" s="72">
        <f>AllData!T72</f>
        <v>1</v>
      </c>
      <c r="O15" s="23"/>
      <c r="P15" s="54"/>
      <c r="Q15" s="54"/>
      <c r="S15" s="1"/>
      <c r="T15" s="1"/>
      <c r="U15" s="1"/>
      <c r="V15" s="1"/>
      <c r="W15" s="1"/>
      <c r="X15" s="1"/>
    </row>
    <row r="16" spans="1:24" ht="16" thickBot="1" x14ac:dyDescent="0.4">
      <c r="B16" s="103">
        <f>AllData!F73</f>
        <v>10</v>
      </c>
      <c r="C16" s="109">
        <f>AllData!K73</f>
        <v>8</v>
      </c>
      <c r="D16" s="104" t="str">
        <f>AllData!A73</f>
        <v>June</v>
      </c>
      <c r="E16" s="105">
        <f>AllData!L73</f>
        <v>0.8</v>
      </c>
      <c r="F16" s="107">
        <f>AllData!N73</f>
        <v>1</v>
      </c>
      <c r="G16" s="107">
        <f>AllData!P73</f>
        <v>0.66666666666666663</v>
      </c>
      <c r="H16" s="108">
        <f>AllData!R73</f>
        <v>1</v>
      </c>
      <c r="I16" s="106">
        <f>AllData!T73</f>
        <v>0.66666666666666663</v>
      </c>
      <c r="O16" s="55"/>
      <c r="P16" s="56"/>
      <c r="Q16" s="56"/>
      <c r="S16" s="1"/>
      <c r="T16" s="1"/>
      <c r="U16" s="1"/>
      <c r="V16" s="1"/>
      <c r="W16" s="1"/>
      <c r="X16" s="1"/>
    </row>
    <row r="17" spans="2:24" ht="16" thickBot="1" x14ac:dyDescent="0.4">
      <c r="B17" s="73">
        <f>IFERROR(AVERAGEIF(B7:B16,"&gt;0"), " ")</f>
        <v>9.1</v>
      </c>
      <c r="C17" s="16">
        <f>IFERROR(AVERAGEIF(C7:C16,"&gt;0"), " ")</f>
        <v>6.9</v>
      </c>
      <c r="D17" s="170" t="s">
        <v>20</v>
      </c>
      <c r="E17" s="169">
        <f>IFERROR(AVERAGE(E7:E16), " ")</f>
        <v>0.75642857142857145</v>
      </c>
      <c r="F17" s="74">
        <f>IFERROR(AVERAGE(F7:F16), " ")</f>
        <v>0.78333333333333333</v>
      </c>
      <c r="G17" s="74">
        <f t="shared" ref="G17:I17" si="0">IFERROR(AVERAGE(G7:G16), " ")</f>
        <v>0.71666666666666667</v>
      </c>
      <c r="H17" s="74">
        <f t="shared" si="0"/>
        <v>0.875</v>
      </c>
      <c r="I17" s="168">
        <f t="shared" si="0"/>
        <v>0.75</v>
      </c>
      <c r="S17" s="1"/>
      <c r="T17" s="1"/>
      <c r="U17" s="1"/>
      <c r="V17" s="1"/>
      <c r="W17" s="1"/>
      <c r="X17" s="1"/>
    </row>
    <row r="18" spans="2:24" x14ac:dyDescent="0.35">
      <c r="S18" s="1"/>
      <c r="T18" s="1"/>
      <c r="U18" s="1"/>
      <c r="V18" s="1"/>
      <c r="W18" s="1"/>
      <c r="X18" s="1"/>
    </row>
    <row r="19" spans="2:24" x14ac:dyDescent="0.35">
      <c r="S19" s="1"/>
      <c r="T19" s="1"/>
      <c r="U19" s="1"/>
      <c r="V19" s="1"/>
      <c r="W19" s="1"/>
      <c r="X19" s="1"/>
    </row>
    <row r="20" spans="2:24" x14ac:dyDescent="0.35">
      <c r="S20" s="1"/>
      <c r="T20" s="1"/>
      <c r="U20" s="1"/>
      <c r="V20" s="1"/>
      <c r="W20" s="1"/>
      <c r="X20" s="1"/>
    </row>
    <row r="21" spans="2:24" x14ac:dyDescent="0.35">
      <c r="S21" s="1"/>
      <c r="T21" s="1"/>
      <c r="U21" s="1"/>
      <c r="V21" s="1"/>
      <c r="W21" s="1"/>
      <c r="X21" s="1"/>
    </row>
    <row r="22" spans="2:24" x14ac:dyDescent="0.35">
      <c r="S22" s="1"/>
      <c r="T22" s="1"/>
      <c r="U22" s="1"/>
      <c r="V22" s="1"/>
      <c r="W22" s="1"/>
      <c r="X22" s="1"/>
    </row>
    <row r="23" spans="2:24" x14ac:dyDescent="0.35">
      <c r="S23" s="1"/>
      <c r="T23" s="1"/>
      <c r="U23" s="1"/>
      <c r="V23" s="1"/>
      <c r="W23" s="1"/>
      <c r="X23" s="1"/>
    </row>
    <row r="24" spans="2:24" x14ac:dyDescent="0.35">
      <c r="S24" s="1"/>
      <c r="T24" s="1"/>
      <c r="U24" s="1"/>
      <c r="V24" s="1"/>
      <c r="W24" s="1"/>
      <c r="X24" s="1"/>
    </row>
    <row r="25" spans="2:24" x14ac:dyDescent="0.35">
      <c r="S25" s="1"/>
      <c r="T25" s="1"/>
      <c r="U25" s="1"/>
      <c r="V25" s="1"/>
      <c r="W25" s="1"/>
      <c r="X25" s="1"/>
    </row>
    <row r="26" spans="2:24" x14ac:dyDescent="0.35">
      <c r="S26" s="1"/>
      <c r="T26" s="1"/>
      <c r="U26" s="1"/>
      <c r="V26" s="1"/>
      <c r="W26" s="1"/>
      <c r="X26" s="1"/>
    </row>
    <row r="27" spans="2:24" ht="15.5" x14ac:dyDescent="0.35">
      <c r="K27" s="52"/>
      <c r="L27" s="53"/>
      <c r="S27" s="1"/>
      <c r="T27" s="1"/>
      <c r="U27" s="1"/>
      <c r="V27" s="1"/>
      <c r="W27" s="1"/>
      <c r="X27" s="1"/>
    </row>
    <row r="28" spans="2:24" ht="15.5" x14ac:dyDescent="0.35">
      <c r="K28" s="23"/>
      <c r="L28" s="54"/>
      <c r="S28" s="1"/>
      <c r="T28" s="1"/>
      <c r="U28" s="1"/>
      <c r="V28" s="1"/>
      <c r="W28" s="1"/>
      <c r="X28" s="1"/>
    </row>
    <row r="29" spans="2:24" ht="15.5" x14ac:dyDescent="0.35">
      <c r="K29" s="23"/>
      <c r="L29" s="54"/>
      <c r="S29" s="1"/>
      <c r="T29" s="1"/>
      <c r="U29" s="1"/>
      <c r="V29" s="1"/>
      <c r="W29" s="1"/>
      <c r="X29" s="1"/>
    </row>
    <row r="30" spans="2:24" ht="15.5" x14ac:dyDescent="0.35">
      <c r="K30" s="23"/>
      <c r="L30" s="54"/>
      <c r="S30" s="1"/>
      <c r="T30" s="1"/>
      <c r="U30" s="1"/>
      <c r="V30" s="1"/>
      <c r="W30" s="1"/>
      <c r="X30" s="1"/>
    </row>
    <row r="31" spans="2:24" ht="15.5" x14ac:dyDescent="0.35">
      <c r="K31" s="23"/>
      <c r="L31" s="54"/>
      <c r="S31" s="1"/>
      <c r="T31" s="1"/>
      <c r="U31" s="1"/>
      <c r="V31" s="1"/>
      <c r="W31" s="1"/>
      <c r="X31" s="1"/>
    </row>
    <row r="32" spans="2:24" ht="15.5" x14ac:dyDescent="0.35">
      <c r="K32" s="23"/>
      <c r="L32" s="54"/>
      <c r="S32" s="1"/>
      <c r="T32" s="1"/>
      <c r="U32" s="1"/>
      <c r="V32" s="1"/>
      <c r="W32" s="1"/>
      <c r="X32" s="1"/>
    </row>
    <row r="33" spans="1:24" ht="15.5" x14ac:dyDescent="0.35">
      <c r="K33" s="23"/>
      <c r="L33" s="54"/>
      <c r="S33" s="1"/>
      <c r="T33" s="1"/>
      <c r="U33" s="1"/>
      <c r="V33" s="1"/>
      <c r="W33" s="1"/>
      <c r="X33" s="1"/>
    </row>
    <row r="34" spans="1:24" ht="15.5" x14ac:dyDescent="0.35">
      <c r="K34" s="23"/>
      <c r="L34" s="54"/>
      <c r="S34" s="1"/>
      <c r="T34" s="1"/>
      <c r="U34" s="1"/>
      <c r="V34" s="1"/>
      <c r="W34" s="1"/>
      <c r="X34" s="1"/>
    </row>
    <row r="35" spans="1:24" ht="15.5" x14ac:dyDescent="0.35">
      <c r="K35" s="23"/>
      <c r="L35" s="54"/>
      <c r="S35" s="1"/>
      <c r="T35" s="1"/>
      <c r="U35" s="1"/>
      <c r="V35" s="1"/>
      <c r="W35" s="1"/>
      <c r="X35" s="1"/>
    </row>
    <row r="36" spans="1:24" ht="15.5" x14ac:dyDescent="0.35">
      <c r="K36" s="23"/>
      <c r="L36" s="54"/>
      <c r="S36" s="1"/>
      <c r="T36" s="1"/>
      <c r="U36" s="1"/>
      <c r="V36" s="1"/>
      <c r="W36" s="1"/>
      <c r="X36" s="1"/>
    </row>
    <row r="37" spans="1:24" ht="15.5" x14ac:dyDescent="0.35">
      <c r="K37" s="23"/>
      <c r="L37" s="54"/>
      <c r="S37" s="1"/>
      <c r="T37" s="1"/>
      <c r="U37" s="1"/>
      <c r="V37" s="1"/>
      <c r="W37" s="1"/>
      <c r="X37" s="1"/>
    </row>
    <row r="38" spans="1:24" ht="15.5" x14ac:dyDescent="0.35">
      <c r="K38" s="55"/>
      <c r="L38" s="56"/>
      <c r="S38" s="1"/>
      <c r="T38" s="1"/>
      <c r="U38" s="1"/>
      <c r="V38" s="1"/>
      <c r="W38" s="1"/>
      <c r="X38" s="1"/>
    </row>
    <row r="39" spans="1:24" x14ac:dyDescent="0.35">
      <c r="S39" s="1"/>
      <c r="T39" s="1"/>
      <c r="U39" s="1"/>
      <c r="V39" s="1"/>
      <c r="W39" s="1"/>
      <c r="X39" s="1"/>
    </row>
    <row r="40" spans="1:24" x14ac:dyDescent="0.35">
      <c r="S40" s="1"/>
      <c r="T40" s="1"/>
      <c r="U40" s="1"/>
      <c r="V40" s="1"/>
      <c r="W40" s="1"/>
      <c r="X40" s="1"/>
    </row>
    <row r="41" spans="1:24" x14ac:dyDescent="0.35">
      <c r="S41" s="1"/>
      <c r="T41" s="1"/>
      <c r="U41" s="1"/>
      <c r="V41" s="1"/>
      <c r="W41" s="1"/>
      <c r="X41" s="1"/>
    </row>
    <row r="42" spans="1:24" s="12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12" customForma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12" customFormat="1" ht="23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12" customForma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12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12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12" customForma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12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2" customForma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2" customForma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12" customForma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12" customForma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12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2" customForma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12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12" customForma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2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12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12" customForma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2" customForma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12" customForma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12" customForma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2" customForma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12" customForma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2" customForma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2" customForma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" customForma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" customForma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2" customForma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" customForma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" customForma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" customForma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" customForma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</sheetData>
  <sheetProtection algorithmName="SHA-512" hashValue="Rk3vVPZ+k4grhBYevwY3CXcmgNuV93KnoLm1IGNBn4sBKWbCaVqu/KGl5tGId4A1KNP9xcUL0w+GdysykcCF2A==" saltValue="DRtLl+sV1QUVLOvIWOeeyQ==" spinCount="100000" sheet="1" formatCells="0" formatColumns="0" formatRows="0" insertHyperlinks="0" pivotTables="0"/>
  <mergeCells count="5">
    <mergeCell ref="A2:C2"/>
    <mergeCell ref="D2:N2"/>
    <mergeCell ref="B5:B6"/>
    <mergeCell ref="C5:C6"/>
    <mergeCell ref="D5:I5"/>
  </mergeCells>
  <pageMargins left="0.25" right="0.25" top="0.75" bottom="0.75" header="0.3" footer="0.3"/>
  <pageSetup scale="6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T10"/>
  <sheetViews>
    <sheetView tabSelected="1"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AllData!A7</f>
        <v>September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42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Self-Esteem Group</v>
      </c>
      <c r="Q5" s="147">
        <f>IFERROR(S5/R5, " ")</f>
        <v>0.75862068965517238</v>
      </c>
      <c r="R5" s="14">
        <f>AllData!F7</f>
        <v>29</v>
      </c>
      <c r="S5" s="97">
        <f>AllData!K7</f>
        <v>22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Mentoring</v>
      </c>
      <c r="Q6" s="147">
        <f>IFERROR(S6/R6, " ")</f>
        <v>0.66666666666666663</v>
      </c>
      <c r="R6" s="15">
        <f>AllData!F22</f>
        <v>24</v>
      </c>
      <c r="S6" s="97">
        <f>AllData!K22</f>
        <v>16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CICO</v>
      </c>
      <c r="Q7" s="147">
        <f t="shared" ref="Q7:Q9" si="0">IFERROR(S7/R7, " ")</f>
        <v>0.7857142857142857</v>
      </c>
      <c r="R7" s="15">
        <f>AllData!F36</f>
        <v>28</v>
      </c>
      <c r="S7" s="97">
        <f>AllData!K36</f>
        <v>22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Social Skills Group</v>
      </c>
      <c r="Q8" s="147">
        <f t="shared" si="0"/>
        <v>0.8</v>
      </c>
      <c r="R8" s="19">
        <f>AllData!F50</f>
        <v>40</v>
      </c>
      <c r="S8" s="97">
        <f>AllData!K50</f>
        <v>32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CBITS</v>
      </c>
      <c r="Q9" s="148">
        <f t="shared" si="0"/>
        <v>0.8</v>
      </c>
      <c r="R9" s="98">
        <f>AllData!F64</f>
        <v>10</v>
      </c>
      <c r="S9" s="99">
        <f>AllData!K64</f>
        <v>8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LLNnLDD/duUj2LzQkhQfZFTwQWeguKbx0t6Khd+vKXuEAV/nPNlIG9ZDNunrlv900pBaTG0P+p6lQrRZ9I1NqA==" saltValue="irbICITNFbOO3uS0Au8EBA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80E2-0CD8-4155-AC2F-4A413A309B4F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AllData!A8</f>
        <v>October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42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Self-Esteem Group</v>
      </c>
      <c r="Q5" s="147">
        <f>IFERROR(S5/R5, " ")</f>
        <v>0.80645161290322576</v>
      </c>
      <c r="R5" s="14">
        <f>AllData!F8</f>
        <v>31</v>
      </c>
      <c r="S5" s="97">
        <f>AllData!K8</f>
        <v>25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Mentoring</v>
      </c>
      <c r="Q6" s="147">
        <f>IFERROR(S6/R6, " ")</f>
        <v>0.65384615384615385</v>
      </c>
      <c r="R6" s="15">
        <f>AllData!F23</f>
        <v>26</v>
      </c>
      <c r="S6" s="97">
        <f>AllData!K23</f>
        <v>17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CICO</v>
      </c>
      <c r="Q7" s="147">
        <f t="shared" ref="Q7:Q9" si="0">IFERROR(S7/R7, " ")</f>
        <v>0.70967741935483875</v>
      </c>
      <c r="R7" s="15">
        <f>AllData!F37</f>
        <v>31</v>
      </c>
      <c r="S7" s="97">
        <f>AllData!K37</f>
        <v>22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Social Skills Group</v>
      </c>
      <c r="Q8" s="147">
        <f t="shared" si="0"/>
        <v>0.9</v>
      </c>
      <c r="R8" s="19">
        <f>AllData!F51</f>
        <v>40</v>
      </c>
      <c r="S8" s="97">
        <f>AllData!K51</f>
        <v>36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CBITS</v>
      </c>
      <c r="Q9" s="148">
        <f t="shared" si="0"/>
        <v>0.75</v>
      </c>
      <c r="R9" s="98">
        <f>AllData!F65</f>
        <v>8</v>
      </c>
      <c r="S9" s="99">
        <f>AllData!K65</f>
        <v>6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p0idS4f+/eEzvTcC0Mrsh7Cxx4gO75YdX2jRYoAnIqkFs7FNmCMjZkATTEo4t8DzBj0Wc3gzlHn4w/Dhq1gN8Q==" saltValue="4ZcZKimV/wVFqgV4JbOupA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AllData</vt:lpstr>
      <vt:lpstr>Criteria</vt:lpstr>
      <vt:lpstr>Int1</vt:lpstr>
      <vt:lpstr>Int2</vt:lpstr>
      <vt:lpstr>Int3</vt:lpstr>
      <vt:lpstr>Int4</vt:lpstr>
      <vt:lpstr>Int5</vt:lpstr>
      <vt:lpstr>Sept</vt:lpstr>
      <vt:lpstr>Oct</vt:lpstr>
      <vt:lpstr>Nov</vt:lpstr>
      <vt:lpstr>Dec</vt:lpstr>
      <vt:lpstr>Jan</vt:lpstr>
      <vt:lpstr>Feb</vt:lpstr>
      <vt:lpstr>Mar</vt:lpstr>
      <vt:lpstr>April</vt:lpstr>
      <vt:lpstr>May</vt:lpstr>
      <vt:lpstr>June</vt:lpstr>
      <vt:lpstr>AllData!Print_Area</vt:lpstr>
      <vt:lpstr>April!Print_Area</vt:lpstr>
      <vt:lpstr>Criteria!Print_Area</vt:lpstr>
      <vt:lpstr>Dec!Print_Area</vt:lpstr>
      <vt:lpstr>Feb!Print_Area</vt:lpstr>
      <vt:lpstr>'Int1'!Print_Area</vt:lpstr>
      <vt:lpstr>'Int2'!Print_Area</vt:lpstr>
      <vt:lpstr>'Int3'!Print_Area</vt:lpstr>
      <vt:lpstr>'Int4'!Print_Area</vt:lpstr>
      <vt:lpstr>'Int5'!Print_Area</vt:lpstr>
      <vt:lpstr>Jan!Print_Area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  <vt:lpstr>Criteria!Print_Titles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Kradjel</dc:creator>
  <cp:lastModifiedBy>Alex Miller</cp:lastModifiedBy>
  <cp:lastPrinted>2023-07-12T17:23:54Z</cp:lastPrinted>
  <dcterms:created xsi:type="dcterms:W3CDTF">2014-12-16T18:43:10Z</dcterms:created>
  <dcterms:modified xsi:type="dcterms:W3CDTF">2023-07-14T18:18:54Z</dcterms:modified>
</cp:coreProperties>
</file>